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种植验收" sheetId="1" r:id="rId1"/>
  </sheets>
  <definedNames>
    <definedName name="_xlnm.Print_Titles" localSheetId="0">'种植验收'!$2:$3</definedName>
  </definedNames>
  <calcPr fullCalcOnLoad="1"/>
</workbook>
</file>

<file path=xl/sharedStrings.xml><?xml version="1.0" encoding="utf-8"?>
<sst xmlns="http://schemas.openxmlformats.org/spreadsheetml/2006/main" count="168" uniqueCount="103">
  <si>
    <t>2020年新增耕地地力培育和耕种管护项目（第二批）拟发放补助资金的公示</t>
  </si>
  <si>
    <t>序号</t>
  </si>
  <si>
    <t>项目名称</t>
  </si>
  <si>
    <t>实施单位</t>
  </si>
  <si>
    <t>实施面积（亩）</t>
  </si>
  <si>
    <t>年限</t>
  </si>
  <si>
    <t>种植作物</t>
  </si>
  <si>
    <t>种植情况(亩)</t>
  </si>
  <si>
    <t>测产情况（亩）</t>
  </si>
  <si>
    <t>备注</t>
  </si>
  <si>
    <t>总面积</t>
  </si>
  <si>
    <t>其中水田面积</t>
  </si>
  <si>
    <t>优秀</t>
  </si>
  <si>
    <t>良</t>
  </si>
  <si>
    <t>合格</t>
  </si>
  <si>
    <t>不合格（包括没种）</t>
  </si>
  <si>
    <t>船寮镇赤岩村等3个村农村土地综合整治项目</t>
  </si>
  <si>
    <t>船寮镇</t>
  </si>
  <si>
    <t>第二年</t>
  </si>
  <si>
    <t>玉米</t>
  </si>
  <si>
    <t>船寮镇小金村等3个村农村土地综合整治项目</t>
  </si>
  <si>
    <t>蔬菜</t>
  </si>
  <si>
    <t>船寮镇外湖村等六村农村土地综合整治复垦项目</t>
  </si>
  <si>
    <t>水稻</t>
  </si>
  <si>
    <t xml:space="preserve">船寮镇陈合村叶山垄自然村建设用地复垦项目 </t>
  </si>
  <si>
    <t>船寮镇雷石村、山后村、上坪山村等3个村建设用地复垦项目</t>
  </si>
  <si>
    <t>第一年</t>
  </si>
  <si>
    <t>东源镇驮龙村等三村农村土地综合整治项目</t>
  </si>
  <si>
    <t>东源镇</t>
  </si>
  <si>
    <t>第三年</t>
  </si>
  <si>
    <t>南瓜、蕃薯</t>
  </si>
  <si>
    <t>方山乡后金村、马车坑村等2个村建设用地复垦项目</t>
  </si>
  <si>
    <t>方山乡</t>
  </si>
  <si>
    <t>阜山乡周西坑村建设用地复垦项目</t>
  </si>
  <si>
    <t>阜山乡</t>
  </si>
  <si>
    <t>高湖镇旦头山村等六村农村土地综合整治项目</t>
  </si>
  <si>
    <t>高湖镇</t>
  </si>
  <si>
    <t>海口镇麻埠村等六村建设用地复垦项目</t>
  </si>
  <si>
    <t>海口镇</t>
  </si>
  <si>
    <t>大豆、南瓜、萝卜</t>
  </si>
  <si>
    <t>海口镇双降水村建设用地复垦项目</t>
  </si>
  <si>
    <t>油菜</t>
  </si>
  <si>
    <t>海溪乡西园村等四村建设用地复垦项目</t>
  </si>
  <si>
    <t>海溪乡</t>
  </si>
  <si>
    <t>番薯、油菜</t>
  </si>
  <si>
    <t>海溪乡横树降村和西园村农村土地综合整治项目</t>
  </si>
  <si>
    <t>番薯、油菜、蔬菜</t>
  </si>
  <si>
    <t>海溪乡余山村农村土地综合整治复垦项目</t>
  </si>
  <si>
    <t>季宅乡黄放口村等三村农村土地综合整治项目</t>
  </si>
  <si>
    <t>季宅乡</t>
  </si>
  <si>
    <t>青菜、冬瓜</t>
  </si>
  <si>
    <t>季宅乡下庄村等两村农村土地综合整治复垦项目</t>
  </si>
  <si>
    <t>腊口镇下个寮村建设用地复垦项目</t>
  </si>
  <si>
    <t>腊口镇</t>
  </si>
  <si>
    <t>蔬菜、地瓜、豇豆</t>
  </si>
  <si>
    <t>仁宫乡小奕村底樟建设用地复垦项目</t>
  </si>
  <si>
    <t>仁宫乡</t>
  </si>
  <si>
    <t>19--1</t>
  </si>
  <si>
    <t>仁庄镇八源村、石垄村、叶山村等3个村建设用地复垦项目（八源）</t>
  </si>
  <si>
    <t>仁庄镇</t>
  </si>
  <si>
    <t>番薯、青菜</t>
  </si>
  <si>
    <t>19--2</t>
  </si>
  <si>
    <t>仁庄镇八源村、石垄村、叶山村等3个村建设用地复垦项目（石砻）</t>
  </si>
  <si>
    <t>19--3</t>
  </si>
  <si>
    <t>仁庄镇八源村、石垄村、叶山村等3个村建设用地复垦项目（叶山）</t>
  </si>
  <si>
    <t>舒桥乡西武头村等7个村农村土地综合整治项目</t>
  </si>
  <si>
    <t>舒桥乡</t>
  </si>
  <si>
    <t>花生、油菜等</t>
  </si>
  <si>
    <t>万阜乡白岩前村、万阜村等2个村建设用地复垦项目</t>
  </si>
  <si>
    <t>万阜乡</t>
  </si>
  <si>
    <t>水稻、玉米</t>
  </si>
  <si>
    <t>万山乡光乍坑村、下湖村等2个村建设用地复垦项目</t>
  </si>
  <si>
    <t>万山乡</t>
  </si>
  <si>
    <t>水稻、番薯</t>
  </si>
  <si>
    <t>小舟山乡郑山村建设用地复垦项目</t>
  </si>
  <si>
    <t>小舟山乡</t>
  </si>
  <si>
    <t>青菜</t>
  </si>
  <si>
    <t>章村乡章村村等3个村农村土地综合整治项目</t>
  </si>
  <si>
    <t>章村乡</t>
  </si>
  <si>
    <t>萝卜、油菜</t>
  </si>
  <si>
    <t>章村乡旺山村和竹章村等2个村建设用地复垦项目</t>
  </si>
  <si>
    <t>萝卜、玉米、番薯</t>
  </si>
  <si>
    <t>章村乡颜宅村颜宅寮建设用地复垦项目</t>
  </si>
  <si>
    <t>黄豆</t>
  </si>
  <si>
    <t>章旦乡坍洪头村建设用地复垦项目</t>
  </si>
  <si>
    <t>章旦乡</t>
  </si>
  <si>
    <t>章旦乡新旦村金坑建设用地复垦项目</t>
  </si>
  <si>
    <t>章旦乡章旦村屋基建设用地复垦项目</t>
  </si>
  <si>
    <t>祯埠乡坑根村、兆庄村等2个村建设用地复垦项目</t>
  </si>
  <si>
    <t>祯埠镇</t>
  </si>
  <si>
    <t>祯旺乡吴畲村等3个村农村土地综合整治项目</t>
  </si>
  <si>
    <t>祯旺乡</t>
  </si>
  <si>
    <t>大豆</t>
  </si>
  <si>
    <t>贵岙乡金昌罗村垦造耕地项目</t>
  </si>
  <si>
    <t>贵岙乡</t>
  </si>
  <si>
    <t>巨浦乡徐山村塔槽垦造耕地项目</t>
  </si>
  <si>
    <t>巨浦乡</t>
  </si>
  <si>
    <t>2019年耕种补助</t>
  </si>
  <si>
    <t>合计</t>
  </si>
  <si>
    <t>种植补助（元）</t>
  </si>
  <si>
    <t>测产结果补助（元）</t>
  </si>
  <si>
    <t>合计补助(元)</t>
  </si>
  <si>
    <t>番薯、玉米、花生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</si>
</sst>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0.00_);[Red]\(0.00\)"/>
    <numFmt numFmtId="186" formatCode="0.0000_);[Red]\(0.00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小标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85" fontId="47" fillId="0" borderId="10" xfId="42" applyNumberFormat="1" applyFont="1" applyFill="1" applyBorder="1" applyAlignment="1">
      <alignment horizontal="center" vertical="center" shrinkToFi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184" fontId="48" fillId="0" borderId="10" xfId="44" applyNumberFormat="1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horizontal="center" vertical="center" wrapText="1"/>
    </xf>
    <xf numFmtId="185" fontId="48" fillId="0" borderId="10" xfId="45" applyNumberFormat="1" applyFont="1" applyFill="1" applyBorder="1" applyAlignment="1">
      <alignment horizontal="right" vertical="center" wrapText="1"/>
      <protection/>
    </xf>
    <xf numFmtId="186" fontId="48" fillId="0" borderId="10" xfId="0" applyNumberFormat="1" applyFont="1" applyFill="1" applyBorder="1" applyAlignment="1">
      <alignment horizontal="right" vertical="center" shrinkToFit="1"/>
    </xf>
    <xf numFmtId="0" fontId="48" fillId="0" borderId="10" xfId="0" applyFont="1" applyBorder="1" applyAlignment="1">
      <alignment horizontal="left" vertical="center" wrapText="1"/>
    </xf>
    <xf numFmtId="185" fontId="48" fillId="0" borderId="10" xfId="0" applyNumberFormat="1" applyFont="1" applyFill="1" applyBorder="1" applyAlignment="1">
      <alignment horizontal="right" vertical="center" shrinkToFit="1"/>
    </xf>
    <xf numFmtId="0" fontId="48" fillId="0" borderId="0" xfId="0" applyFont="1" applyAlignment="1">
      <alignment horizontal="center" vertical="center"/>
    </xf>
    <xf numFmtId="0" fontId="48" fillId="0" borderId="10" xfId="47" applyFont="1" applyBorder="1" applyAlignment="1">
      <alignment vertical="center" wrapText="1"/>
      <protection/>
    </xf>
    <xf numFmtId="0" fontId="48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 shrinkToFit="1"/>
    </xf>
    <xf numFmtId="0" fontId="48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58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 shrinkToFit="1"/>
    </xf>
    <xf numFmtId="0" fontId="47" fillId="0" borderId="10" xfId="42" applyFont="1" applyFill="1" applyBorder="1" applyAlignment="1">
      <alignment horizontal="center" vertical="center" shrinkToFit="1"/>
      <protection/>
    </xf>
    <xf numFmtId="0" fontId="25" fillId="0" borderId="1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4" xfId="44"/>
    <cellStyle name="常规 5" xfId="45"/>
    <cellStyle name="常规 6" xfId="46"/>
    <cellStyle name="常规 7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31">
      <selection activeCell="G42" sqref="G42"/>
    </sheetView>
  </sheetViews>
  <sheetFormatPr defaultColWidth="9.00390625" defaultRowHeight="14.25"/>
  <cols>
    <col min="1" max="1" width="4.25390625" style="0" customWidth="1"/>
    <col min="2" max="2" width="19.625" style="4" customWidth="1"/>
    <col min="3" max="3" width="6.25390625" style="5" customWidth="1"/>
    <col min="4" max="4" width="7.625" style="6" customWidth="1"/>
    <col min="5" max="5" width="5.50390625" style="6" customWidth="1"/>
    <col min="6" max="6" width="5.875" style="5" customWidth="1"/>
    <col min="7" max="7" width="7.125" style="0" customWidth="1"/>
    <col min="8" max="9" width="6.375" style="0" customWidth="1"/>
    <col min="10" max="10" width="5.625" style="0" customWidth="1"/>
    <col min="11" max="11" width="5.75390625" style="0" customWidth="1"/>
    <col min="12" max="12" width="5.25390625" style="0" customWidth="1"/>
    <col min="13" max="13" width="5.875" style="0" customWidth="1"/>
    <col min="14" max="15" width="5.50390625" style="0" customWidth="1"/>
    <col min="16" max="16" width="6.125" style="0" customWidth="1"/>
    <col min="17" max="17" width="7.00390625" style="0" customWidth="1"/>
    <col min="18" max="18" width="7.375" style="0" customWidth="1"/>
    <col min="19" max="19" width="7.50390625" style="0" customWidth="1"/>
  </cols>
  <sheetData>
    <row r="1" spans="1:18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9" ht="32.25" customHeight="1">
      <c r="A2" s="10" t="s">
        <v>1</v>
      </c>
      <c r="B2" s="10" t="s">
        <v>2</v>
      </c>
      <c r="C2" s="10" t="s">
        <v>3</v>
      </c>
      <c r="D2" s="11" t="s">
        <v>4</v>
      </c>
      <c r="E2" s="12"/>
      <c r="F2" s="10" t="s">
        <v>5</v>
      </c>
      <c r="G2" s="13" t="s">
        <v>6</v>
      </c>
      <c r="H2" s="14" t="s">
        <v>7</v>
      </c>
      <c r="I2" s="15"/>
      <c r="J2" s="15"/>
      <c r="K2" s="16"/>
      <c r="L2" s="17" t="s">
        <v>8</v>
      </c>
      <c r="M2" s="17"/>
      <c r="N2" s="17"/>
      <c r="O2" s="17"/>
      <c r="P2" s="8" t="s">
        <v>99</v>
      </c>
      <c r="Q2" s="8" t="s">
        <v>100</v>
      </c>
      <c r="R2" s="8" t="s">
        <v>101</v>
      </c>
      <c r="S2" s="17" t="s">
        <v>9</v>
      </c>
    </row>
    <row r="3" spans="1:19" ht="48.75" customHeight="1">
      <c r="A3" s="18"/>
      <c r="B3" s="18"/>
      <c r="C3" s="18"/>
      <c r="D3" s="19" t="s">
        <v>10</v>
      </c>
      <c r="E3" s="19" t="s">
        <v>11</v>
      </c>
      <c r="F3" s="18"/>
      <c r="G3" s="20"/>
      <c r="H3" s="21" t="s">
        <v>12</v>
      </c>
      <c r="I3" s="21" t="s">
        <v>13</v>
      </c>
      <c r="J3" s="21" t="s">
        <v>14</v>
      </c>
      <c r="K3" s="22" t="s">
        <v>15</v>
      </c>
      <c r="L3" s="23" t="s">
        <v>12</v>
      </c>
      <c r="M3" s="21" t="s">
        <v>13</v>
      </c>
      <c r="N3" s="21" t="s">
        <v>14</v>
      </c>
      <c r="O3" s="22" t="s">
        <v>15</v>
      </c>
      <c r="P3" s="8"/>
      <c r="Q3" s="8"/>
      <c r="R3" s="8"/>
      <c r="S3" s="17"/>
    </row>
    <row r="4" spans="1:19" s="1" customFormat="1" ht="30.75" customHeight="1">
      <c r="A4" s="23">
        <v>1</v>
      </c>
      <c r="B4" s="24" t="s">
        <v>16</v>
      </c>
      <c r="C4" s="25" t="s">
        <v>17</v>
      </c>
      <c r="D4" s="26">
        <v>8.03</v>
      </c>
      <c r="E4" s="27"/>
      <c r="F4" s="23" t="s">
        <v>18</v>
      </c>
      <c r="G4" s="28" t="s">
        <v>19</v>
      </c>
      <c r="H4" s="23">
        <v>8.03</v>
      </c>
      <c r="I4" s="23"/>
      <c r="J4" s="23"/>
      <c r="K4" s="23"/>
      <c r="L4" s="23"/>
      <c r="M4" s="23"/>
      <c r="N4" s="23"/>
      <c r="O4" s="23"/>
      <c r="P4" s="23">
        <f>H4*300+I4*240+J4*180</f>
        <v>2409</v>
      </c>
      <c r="Q4" s="23"/>
      <c r="R4" s="23">
        <f>H4*300+I4*240+J4*180+L4*500+M4*300+N4*200</f>
        <v>2409</v>
      </c>
      <c r="S4" s="23"/>
    </row>
    <row r="5" spans="1:19" s="1" customFormat="1" ht="30.75" customHeight="1">
      <c r="A5" s="23">
        <v>2</v>
      </c>
      <c r="B5" s="24" t="s">
        <v>20</v>
      </c>
      <c r="C5" s="25" t="s">
        <v>17</v>
      </c>
      <c r="D5" s="26">
        <v>17.78</v>
      </c>
      <c r="E5" s="27"/>
      <c r="F5" s="23" t="s">
        <v>18</v>
      </c>
      <c r="G5" s="28" t="s">
        <v>21</v>
      </c>
      <c r="H5" s="23"/>
      <c r="I5" s="23">
        <v>17.78</v>
      </c>
      <c r="J5" s="23"/>
      <c r="K5" s="23"/>
      <c r="L5" s="23"/>
      <c r="M5" s="23"/>
      <c r="N5" s="23"/>
      <c r="O5" s="23"/>
      <c r="P5" s="23">
        <f aca="true" t="shared" si="0" ref="P5:P32">H5*300+I5*240+J5*180</f>
        <v>4267.200000000001</v>
      </c>
      <c r="Q5" s="23"/>
      <c r="R5" s="23">
        <f aca="true" t="shared" si="1" ref="R5:R38">H5*300+I5*240+J5*180+L5*500+M5*300+N5*200</f>
        <v>4267.200000000001</v>
      </c>
      <c r="S5" s="23"/>
    </row>
    <row r="6" spans="1:19" s="1" customFormat="1" ht="30.75" customHeight="1">
      <c r="A6" s="23">
        <v>3</v>
      </c>
      <c r="B6" s="24" t="s">
        <v>22</v>
      </c>
      <c r="C6" s="25" t="s">
        <v>17</v>
      </c>
      <c r="D6" s="26">
        <v>21.52</v>
      </c>
      <c r="E6" s="29">
        <v>21.52</v>
      </c>
      <c r="F6" s="23" t="s">
        <v>18</v>
      </c>
      <c r="G6" s="28" t="s">
        <v>23</v>
      </c>
      <c r="H6" s="23">
        <v>21.52</v>
      </c>
      <c r="I6" s="23"/>
      <c r="J6" s="23"/>
      <c r="K6" s="23"/>
      <c r="L6" s="23">
        <v>21.52</v>
      </c>
      <c r="M6" s="23"/>
      <c r="N6" s="23"/>
      <c r="O6" s="23"/>
      <c r="P6" s="23">
        <f t="shared" si="0"/>
        <v>6456</v>
      </c>
      <c r="Q6" s="23">
        <f aca="true" t="shared" si="2" ref="Q5:Q34">L6*500+M6*300+N6*200</f>
        <v>10760</v>
      </c>
      <c r="R6" s="23">
        <f t="shared" si="1"/>
        <v>17216</v>
      </c>
      <c r="S6" s="23"/>
    </row>
    <row r="7" spans="1:19" s="1" customFormat="1" ht="30.75" customHeight="1">
      <c r="A7" s="23">
        <v>4</v>
      </c>
      <c r="B7" s="24" t="s">
        <v>24</v>
      </c>
      <c r="C7" s="25" t="s">
        <v>17</v>
      </c>
      <c r="D7" s="26">
        <v>10.09</v>
      </c>
      <c r="E7" s="29">
        <v>10.09</v>
      </c>
      <c r="F7" s="23" t="s">
        <v>18</v>
      </c>
      <c r="G7" s="28" t="s">
        <v>23</v>
      </c>
      <c r="H7" s="23"/>
      <c r="I7" s="23">
        <v>10.09</v>
      </c>
      <c r="J7" s="23"/>
      <c r="K7" s="30"/>
      <c r="L7" s="23"/>
      <c r="M7" s="23">
        <v>5.09</v>
      </c>
      <c r="N7" s="23"/>
      <c r="O7" s="23">
        <v>5</v>
      </c>
      <c r="P7" s="23">
        <f t="shared" si="0"/>
        <v>2421.6</v>
      </c>
      <c r="Q7" s="23">
        <f t="shared" si="2"/>
        <v>1527</v>
      </c>
      <c r="R7" s="23">
        <f t="shared" si="1"/>
        <v>3948.6</v>
      </c>
      <c r="S7" s="23"/>
    </row>
    <row r="8" spans="1:19" s="2" customFormat="1" ht="30.75" customHeight="1">
      <c r="A8" s="23">
        <v>5</v>
      </c>
      <c r="B8" s="31" t="s">
        <v>25</v>
      </c>
      <c r="C8" s="23" t="s">
        <v>17</v>
      </c>
      <c r="D8" s="32">
        <v>29.26</v>
      </c>
      <c r="E8" s="32">
        <v>28</v>
      </c>
      <c r="F8" s="23" t="s">
        <v>26</v>
      </c>
      <c r="G8" s="28" t="s">
        <v>23</v>
      </c>
      <c r="H8" s="23">
        <v>29.26</v>
      </c>
      <c r="I8" s="23"/>
      <c r="J8" s="23"/>
      <c r="K8" s="23"/>
      <c r="L8" s="23">
        <v>28</v>
      </c>
      <c r="M8" s="23"/>
      <c r="N8" s="23"/>
      <c r="O8" s="23"/>
      <c r="P8" s="23">
        <f t="shared" si="0"/>
        <v>8778</v>
      </c>
      <c r="Q8" s="23">
        <f t="shared" si="2"/>
        <v>14000</v>
      </c>
      <c r="R8" s="23">
        <f t="shared" si="1"/>
        <v>22778</v>
      </c>
      <c r="S8" s="33"/>
    </row>
    <row r="9" spans="1:19" s="1" customFormat="1" ht="30.75" customHeight="1">
      <c r="A9" s="23">
        <v>6</v>
      </c>
      <c r="B9" s="24" t="s">
        <v>27</v>
      </c>
      <c r="C9" s="25" t="s">
        <v>28</v>
      </c>
      <c r="D9" s="26">
        <v>19.56</v>
      </c>
      <c r="E9" s="34"/>
      <c r="F9" s="23" t="s">
        <v>29</v>
      </c>
      <c r="G9" s="28" t="s">
        <v>30</v>
      </c>
      <c r="H9" s="23">
        <v>19.56</v>
      </c>
      <c r="I9" s="23"/>
      <c r="J9" s="23"/>
      <c r="K9" s="23"/>
      <c r="L9" s="23"/>
      <c r="M9" s="23"/>
      <c r="N9" s="23"/>
      <c r="O9" s="23"/>
      <c r="P9" s="23">
        <f t="shared" si="0"/>
        <v>5868</v>
      </c>
      <c r="Q9" s="23"/>
      <c r="R9" s="23">
        <f t="shared" si="1"/>
        <v>5868</v>
      </c>
      <c r="S9" s="23"/>
    </row>
    <row r="10" spans="1:19" s="1" customFormat="1" ht="30.75" customHeight="1">
      <c r="A10" s="23">
        <v>7</v>
      </c>
      <c r="B10" s="31" t="s">
        <v>31</v>
      </c>
      <c r="C10" s="23" t="s">
        <v>32</v>
      </c>
      <c r="D10" s="32">
        <v>5.04</v>
      </c>
      <c r="E10" s="32"/>
      <c r="F10" s="23" t="s">
        <v>26</v>
      </c>
      <c r="G10" s="28" t="s">
        <v>21</v>
      </c>
      <c r="H10" s="23">
        <v>5.04</v>
      </c>
      <c r="I10" s="23"/>
      <c r="J10" s="23"/>
      <c r="K10" s="23"/>
      <c r="L10" s="23"/>
      <c r="M10" s="23"/>
      <c r="N10" s="23"/>
      <c r="O10" s="23"/>
      <c r="P10" s="23">
        <f t="shared" si="0"/>
        <v>1512</v>
      </c>
      <c r="Q10" s="23"/>
      <c r="R10" s="23">
        <f t="shared" si="1"/>
        <v>1512</v>
      </c>
      <c r="S10" s="23"/>
    </row>
    <row r="11" spans="1:19" s="1" customFormat="1" ht="30.75" customHeight="1">
      <c r="A11" s="23">
        <v>8</v>
      </c>
      <c r="B11" s="24" t="s">
        <v>33</v>
      </c>
      <c r="C11" s="25" t="s">
        <v>34</v>
      </c>
      <c r="D11" s="26">
        <v>1.76</v>
      </c>
      <c r="E11" s="29">
        <v>1.76</v>
      </c>
      <c r="F11" s="23" t="s">
        <v>18</v>
      </c>
      <c r="G11" s="28" t="s">
        <v>21</v>
      </c>
      <c r="H11" s="23">
        <v>1.76</v>
      </c>
      <c r="I11" s="23"/>
      <c r="J11" s="23"/>
      <c r="K11" s="23"/>
      <c r="L11" s="23"/>
      <c r="M11" s="23"/>
      <c r="N11" s="23"/>
      <c r="O11" s="23"/>
      <c r="P11" s="23">
        <f t="shared" si="0"/>
        <v>528</v>
      </c>
      <c r="Q11" s="23"/>
      <c r="R11" s="23">
        <f t="shared" si="1"/>
        <v>528</v>
      </c>
      <c r="S11" s="23"/>
    </row>
    <row r="12" spans="1:19" s="2" customFormat="1" ht="30.75" customHeight="1">
      <c r="A12" s="23">
        <v>9</v>
      </c>
      <c r="B12" s="24" t="s">
        <v>35</v>
      </c>
      <c r="C12" s="25" t="s">
        <v>36</v>
      </c>
      <c r="D12" s="26">
        <v>33.67</v>
      </c>
      <c r="E12" s="34"/>
      <c r="F12" s="23" t="s">
        <v>29</v>
      </c>
      <c r="G12" s="28" t="s">
        <v>19</v>
      </c>
      <c r="H12" s="23"/>
      <c r="I12" s="23">
        <v>33.67</v>
      </c>
      <c r="J12" s="23"/>
      <c r="K12" s="23"/>
      <c r="L12" s="23"/>
      <c r="M12" s="23"/>
      <c r="N12" s="23"/>
      <c r="O12" s="23"/>
      <c r="P12" s="23">
        <f>H12*300+I12*240+J12*180</f>
        <v>8080.8</v>
      </c>
      <c r="Q12" s="23"/>
      <c r="R12" s="23">
        <f t="shared" si="1"/>
        <v>8080.8</v>
      </c>
      <c r="S12" s="33"/>
    </row>
    <row r="13" spans="1:19" s="2" customFormat="1" ht="30.75" customHeight="1">
      <c r="A13" s="23">
        <v>10</v>
      </c>
      <c r="B13" s="24" t="s">
        <v>37</v>
      </c>
      <c r="C13" s="25" t="s">
        <v>38</v>
      </c>
      <c r="D13" s="26">
        <v>19</v>
      </c>
      <c r="E13" s="34"/>
      <c r="F13" s="23" t="s">
        <v>29</v>
      </c>
      <c r="G13" s="28" t="s">
        <v>39</v>
      </c>
      <c r="H13" s="23"/>
      <c r="I13" s="23">
        <v>19</v>
      </c>
      <c r="J13" s="23"/>
      <c r="K13" s="23"/>
      <c r="L13" s="23"/>
      <c r="M13" s="23"/>
      <c r="N13" s="23"/>
      <c r="O13" s="23"/>
      <c r="P13" s="23">
        <f t="shared" si="0"/>
        <v>4560</v>
      </c>
      <c r="Q13" s="23"/>
      <c r="R13" s="23">
        <f t="shared" si="1"/>
        <v>4560</v>
      </c>
      <c r="S13" s="33"/>
    </row>
    <row r="14" spans="1:19" s="1" customFormat="1" ht="30.75" customHeight="1">
      <c r="A14" s="23">
        <v>11</v>
      </c>
      <c r="B14" s="24" t="s">
        <v>40</v>
      </c>
      <c r="C14" s="25" t="s">
        <v>38</v>
      </c>
      <c r="D14" s="26">
        <v>4.66</v>
      </c>
      <c r="E14" s="29"/>
      <c r="F14" s="23" t="s">
        <v>18</v>
      </c>
      <c r="G14" s="28" t="s">
        <v>41</v>
      </c>
      <c r="H14" s="23"/>
      <c r="I14" s="23"/>
      <c r="J14" s="23">
        <v>4.66</v>
      </c>
      <c r="K14" s="23"/>
      <c r="L14" s="23"/>
      <c r="M14" s="23"/>
      <c r="N14" s="23"/>
      <c r="O14" s="23"/>
      <c r="P14" s="23">
        <f t="shared" si="0"/>
        <v>838.8000000000001</v>
      </c>
      <c r="Q14" s="23"/>
      <c r="R14" s="23">
        <f t="shared" si="1"/>
        <v>838.8000000000001</v>
      </c>
      <c r="S14" s="23"/>
    </row>
    <row r="15" spans="1:19" s="2" customFormat="1" ht="30.75" customHeight="1">
      <c r="A15" s="23">
        <v>12</v>
      </c>
      <c r="B15" s="24" t="s">
        <v>42</v>
      </c>
      <c r="C15" s="25" t="s">
        <v>43</v>
      </c>
      <c r="D15" s="26">
        <v>25.71</v>
      </c>
      <c r="E15" s="34"/>
      <c r="F15" s="23" t="s">
        <v>29</v>
      </c>
      <c r="G15" s="28" t="s">
        <v>44</v>
      </c>
      <c r="H15" s="23"/>
      <c r="I15" s="23">
        <v>25.71</v>
      </c>
      <c r="J15" s="23"/>
      <c r="K15" s="23"/>
      <c r="L15" s="23"/>
      <c r="M15" s="23"/>
      <c r="N15" s="23"/>
      <c r="O15" s="23"/>
      <c r="P15" s="23">
        <f t="shared" si="0"/>
        <v>6170.400000000001</v>
      </c>
      <c r="Q15" s="23"/>
      <c r="R15" s="23">
        <f t="shared" si="1"/>
        <v>6170.400000000001</v>
      </c>
      <c r="S15" s="33"/>
    </row>
    <row r="16" spans="1:19" s="2" customFormat="1" ht="30.75" customHeight="1">
      <c r="A16" s="23">
        <v>13</v>
      </c>
      <c r="B16" s="24" t="s">
        <v>45</v>
      </c>
      <c r="C16" s="25" t="s">
        <v>43</v>
      </c>
      <c r="D16" s="26">
        <v>9.47</v>
      </c>
      <c r="E16" s="34"/>
      <c r="F16" s="23" t="s">
        <v>29</v>
      </c>
      <c r="G16" s="28" t="s">
        <v>46</v>
      </c>
      <c r="H16" s="23"/>
      <c r="I16" s="23">
        <v>9.47</v>
      </c>
      <c r="J16" s="23"/>
      <c r="K16" s="23"/>
      <c r="L16" s="23"/>
      <c r="M16" s="23"/>
      <c r="N16" s="23"/>
      <c r="O16" s="23"/>
      <c r="P16" s="23">
        <f t="shared" si="0"/>
        <v>2272.8</v>
      </c>
      <c r="Q16" s="23"/>
      <c r="R16" s="23">
        <f t="shared" si="1"/>
        <v>2272.8</v>
      </c>
      <c r="S16" s="33"/>
    </row>
    <row r="17" spans="1:19" s="2" customFormat="1" ht="30.75" customHeight="1">
      <c r="A17" s="23">
        <v>14</v>
      </c>
      <c r="B17" s="24" t="s">
        <v>47</v>
      </c>
      <c r="C17" s="25" t="s">
        <v>43</v>
      </c>
      <c r="D17" s="26">
        <v>12.4</v>
      </c>
      <c r="E17" s="29">
        <v>12.4</v>
      </c>
      <c r="F17" s="23" t="s">
        <v>18</v>
      </c>
      <c r="G17" s="28" t="s">
        <v>23</v>
      </c>
      <c r="H17" s="23"/>
      <c r="I17" s="23">
        <v>12.4</v>
      </c>
      <c r="J17" s="23"/>
      <c r="K17" s="23"/>
      <c r="L17" s="23">
        <v>12.4</v>
      </c>
      <c r="M17" s="23"/>
      <c r="N17" s="23"/>
      <c r="O17" s="23"/>
      <c r="P17" s="23">
        <f t="shared" si="0"/>
        <v>2976</v>
      </c>
      <c r="Q17" s="23">
        <f t="shared" si="2"/>
        <v>6200</v>
      </c>
      <c r="R17" s="23">
        <f t="shared" si="1"/>
        <v>9176</v>
      </c>
      <c r="S17" s="33"/>
    </row>
    <row r="18" spans="1:19" s="1" customFormat="1" ht="30.75" customHeight="1">
      <c r="A18" s="23">
        <v>15</v>
      </c>
      <c r="B18" s="24" t="s">
        <v>48</v>
      </c>
      <c r="C18" s="25" t="s">
        <v>49</v>
      </c>
      <c r="D18" s="26">
        <v>23.79</v>
      </c>
      <c r="E18" s="34"/>
      <c r="F18" s="23" t="s">
        <v>29</v>
      </c>
      <c r="G18" s="28" t="s">
        <v>50</v>
      </c>
      <c r="H18" s="23"/>
      <c r="I18" s="26">
        <v>23.79</v>
      </c>
      <c r="J18" s="26"/>
      <c r="K18" s="26"/>
      <c r="L18" s="23"/>
      <c r="M18" s="23"/>
      <c r="N18" s="23"/>
      <c r="O18" s="23"/>
      <c r="P18" s="23">
        <f t="shared" si="0"/>
        <v>5709.599999999999</v>
      </c>
      <c r="Q18" s="23"/>
      <c r="R18" s="23">
        <f t="shared" si="1"/>
        <v>5709.599999999999</v>
      </c>
      <c r="S18" s="23"/>
    </row>
    <row r="19" spans="1:19" s="2" customFormat="1" ht="30.75" customHeight="1">
      <c r="A19" s="23">
        <v>16</v>
      </c>
      <c r="B19" s="24" t="s">
        <v>51</v>
      </c>
      <c r="C19" s="25" t="s">
        <v>49</v>
      </c>
      <c r="D19" s="26">
        <v>5.89</v>
      </c>
      <c r="E19" s="29">
        <v>5.89</v>
      </c>
      <c r="F19" s="23" t="s">
        <v>18</v>
      </c>
      <c r="G19" s="28" t="s">
        <v>23</v>
      </c>
      <c r="H19" s="23">
        <v>5.89</v>
      </c>
      <c r="I19" s="23"/>
      <c r="J19" s="23"/>
      <c r="K19" s="23"/>
      <c r="L19" s="23"/>
      <c r="M19" s="23"/>
      <c r="N19" s="23"/>
      <c r="O19" s="23"/>
      <c r="P19" s="23">
        <f>H19*300+I19*240+J19*180</f>
        <v>1767</v>
      </c>
      <c r="Q19" s="23"/>
      <c r="R19" s="23">
        <f t="shared" si="1"/>
        <v>1767</v>
      </c>
      <c r="S19" s="33"/>
    </row>
    <row r="20" spans="1:19" ht="30.75" customHeight="1">
      <c r="A20" s="23">
        <v>17</v>
      </c>
      <c r="B20" s="31" t="s">
        <v>52</v>
      </c>
      <c r="C20" s="23" t="s">
        <v>53</v>
      </c>
      <c r="D20" s="32">
        <v>2.21</v>
      </c>
      <c r="E20" s="32"/>
      <c r="F20" s="23" t="s">
        <v>26</v>
      </c>
      <c r="G20" s="28" t="s">
        <v>54</v>
      </c>
      <c r="H20" s="23">
        <v>2.21</v>
      </c>
      <c r="I20" s="23"/>
      <c r="J20" s="35"/>
      <c r="K20" s="35"/>
      <c r="L20" s="35"/>
      <c r="M20" s="35"/>
      <c r="N20" s="35"/>
      <c r="O20" s="35"/>
      <c r="P20" s="23">
        <f t="shared" si="0"/>
        <v>663</v>
      </c>
      <c r="Q20" s="23"/>
      <c r="R20" s="23">
        <f t="shared" si="1"/>
        <v>663</v>
      </c>
      <c r="S20" s="36"/>
    </row>
    <row r="21" spans="1:19" ht="30.75" customHeight="1">
      <c r="A21" s="23">
        <v>18</v>
      </c>
      <c r="B21" s="31" t="s">
        <v>55</v>
      </c>
      <c r="C21" s="23" t="s">
        <v>56</v>
      </c>
      <c r="D21" s="32">
        <v>3.91</v>
      </c>
      <c r="E21" s="32">
        <v>3.91</v>
      </c>
      <c r="F21" s="23" t="s">
        <v>26</v>
      </c>
      <c r="G21" s="28" t="s">
        <v>23</v>
      </c>
      <c r="H21" s="23">
        <v>3.91</v>
      </c>
      <c r="I21" s="23"/>
      <c r="J21" s="35"/>
      <c r="K21" s="35"/>
      <c r="L21" s="35">
        <v>3.91</v>
      </c>
      <c r="M21" s="35"/>
      <c r="N21" s="35"/>
      <c r="O21" s="35"/>
      <c r="P21" s="23">
        <f t="shared" si="0"/>
        <v>1173</v>
      </c>
      <c r="Q21" s="23">
        <f t="shared" si="2"/>
        <v>1955</v>
      </c>
      <c r="R21" s="23">
        <f t="shared" si="1"/>
        <v>3128</v>
      </c>
      <c r="S21" s="36"/>
    </row>
    <row r="22" spans="1:19" ht="30.75" customHeight="1">
      <c r="A22" s="37" t="s">
        <v>57</v>
      </c>
      <c r="B22" s="24" t="s">
        <v>58</v>
      </c>
      <c r="C22" s="25" t="s">
        <v>59</v>
      </c>
      <c r="D22" s="26">
        <v>1.4</v>
      </c>
      <c r="E22" s="29"/>
      <c r="F22" s="23" t="s">
        <v>18</v>
      </c>
      <c r="G22" s="28" t="s">
        <v>60</v>
      </c>
      <c r="H22" s="23">
        <v>1.4</v>
      </c>
      <c r="I22" s="23"/>
      <c r="J22" s="35"/>
      <c r="K22" s="35"/>
      <c r="L22" s="35"/>
      <c r="M22" s="35"/>
      <c r="N22" s="35"/>
      <c r="O22" s="35"/>
      <c r="P22" s="23">
        <f t="shared" si="0"/>
        <v>420</v>
      </c>
      <c r="Q22" s="23"/>
      <c r="R22" s="23">
        <f t="shared" si="1"/>
        <v>420</v>
      </c>
      <c r="S22" s="36"/>
    </row>
    <row r="23" spans="1:19" ht="36.75" customHeight="1">
      <c r="A23" s="37" t="s">
        <v>61</v>
      </c>
      <c r="B23" s="24" t="s">
        <v>62</v>
      </c>
      <c r="C23" s="25" t="s">
        <v>59</v>
      </c>
      <c r="D23" s="26">
        <v>1.37</v>
      </c>
      <c r="E23" s="29">
        <v>1.37</v>
      </c>
      <c r="F23" s="23" t="s">
        <v>18</v>
      </c>
      <c r="G23" s="28" t="s">
        <v>23</v>
      </c>
      <c r="H23" s="23"/>
      <c r="I23" s="23"/>
      <c r="J23" s="35"/>
      <c r="K23" s="35">
        <v>1.37</v>
      </c>
      <c r="L23" s="35"/>
      <c r="M23" s="35"/>
      <c r="N23" s="35"/>
      <c r="O23" s="35">
        <v>1.37</v>
      </c>
      <c r="P23" s="23">
        <f t="shared" si="0"/>
        <v>0</v>
      </c>
      <c r="Q23" s="23">
        <f t="shared" si="2"/>
        <v>0</v>
      </c>
      <c r="R23" s="23">
        <f t="shared" si="1"/>
        <v>0</v>
      </c>
      <c r="S23" s="36"/>
    </row>
    <row r="24" spans="1:19" ht="36.75" customHeight="1">
      <c r="A24" s="37" t="s">
        <v>63</v>
      </c>
      <c r="B24" s="24" t="s">
        <v>64</v>
      </c>
      <c r="C24" s="25" t="s">
        <v>59</v>
      </c>
      <c r="D24" s="26">
        <v>0.83</v>
      </c>
      <c r="E24" s="29"/>
      <c r="F24" s="23" t="s">
        <v>18</v>
      </c>
      <c r="G24" s="28" t="s">
        <v>60</v>
      </c>
      <c r="H24" s="23"/>
      <c r="I24" s="23">
        <v>0.83</v>
      </c>
      <c r="J24" s="35"/>
      <c r="K24" s="35"/>
      <c r="L24" s="35"/>
      <c r="M24" s="35"/>
      <c r="N24" s="35"/>
      <c r="O24" s="35"/>
      <c r="P24" s="23">
        <f t="shared" si="0"/>
        <v>199.2</v>
      </c>
      <c r="Q24" s="23"/>
      <c r="R24" s="23">
        <f t="shared" si="1"/>
        <v>199.2</v>
      </c>
      <c r="S24" s="36"/>
    </row>
    <row r="25" spans="1:19" ht="30.75" customHeight="1">
      <c r="A25" s="23">
        <v>20</v>
      </c>
      <c r="B25" s="24" t="s">
        <v>65</v>
      </c>
      <c r="C25" s="25" t="s">
        <v>66</v>
      </c>
      <c r="D25" s="26">
        <v>26.38</v>
      </c>
      <c r="E25" s="34"/>
      <c r="F25" s="23" t="s">
        <v>29</v>
      </c>
      <c r="G25" s="28" t="s">
        <v>67</v>
      </c>
      <c r="H25" s="23"/>
      <c r="I25" s="23">
        <v>26.38</v>
      </c>
      <c r="J25" s="35"/>
      <c r="K25" s="35"/>
      <c r="L25" s="35"/>
      <c r="M25" s="35"/>
      <c r="N25" s="35"/>
      <c r="O25" s="35"/>
      <c r="P25" s="23">
        <f>H25*300+I25*240+J25*180</f>
        <v>6331.2</v>
      </c>
      <c r="Q25" s="23"/>
      <c r="R25" s="23">
        <f t="shared" si="1"/>
        <v>6331.2</v>
      </c>
      <c r="S25" s="36"/>
    </row>
    <row r="26" spans="1:19" ht="30.75" customHeight="1">
      <c r="A26" s="23">
        <v>21</v>
      </c>
      <c r="B26" s="24" t="s">
        <v>68</v>
      </c>
      <c r="C26" s="25" t="s">
        <v>69</v>
      </c>
      <c r="D26" s="26">
        <v>2.7</v>
      </c>
      <c r="E26" s="29">
        <v>1.69</v>
      </c>
      <c r="F26" s="23" t="s">
        <v>18</v>
      </c>
      <c r="G26" s="28" t="s">
        <v>70</v>
      </c>
      <c r="H26" s="23">
        <v>2.7</v>
      </c>
      <c r="I26" s="23"/>
      <c r="J26" s="35"/>
      <c r="K26" s="35"/>
      <c r="L26" s="35">
        <v>1.69</v>
      </c>
      <c r="M26" s="35"/>
      <c r="N26" s="35"/>
      <c r="O26" s="35"/>
      <c r="P26" s="23">
        <f t="shared" si="0"/>
        <v>810</v>
      </c>
      <c r="Q26" s="23">
        <f t="shared" si="2"/>
        <v>845</v>
      </c>
      <c r="R26" s="23">
        <f t="shared" si="1"/>
        <v>1655</v>
      </c>
      <c r="S26" s="36"/>
    </row>
    <row r="27" spans="1:19" ht="30.75" customHeight="1">
      <c r="A27" s="23">
        <v>22</v>
      </c>
      <c r="B27" s="31" t="s">
        <v>71</v>
      </c>
      <c r="C27" s="23" t="s">
        <v>72</v>
      </c>
      <c r="D27" s="32">
        <v>9.82</v>
      </c>
      <c r="E27" s="32">
        <v>7.77</v>
      </c>
      <c r="F27" s="23" t="s">
        <v>26</v>
      </c>
      <c r="G27" s="28" t="s">
        <v>73</v>
      </c>
      <c r="H27" s="23">
        <v>9.82</v>
      </c>
      <c r="I27" s="23"/>
      <c r="J27" s="35"/>
      <c r="K27" s="35"/>
      <c r="L27" s="35">
        <v>7.77</v>
      </c>
      <c r="M27" s="35"/>
      <c r="N27" s="35"/>
      <c r="O27" s="35"/>
      <c r="P27" s="23">
        <f t="shared" si="0"/>
        <v>2946</v>
      </c>
      <c r="Q27" s="23">
        <f t="shared" si="2"/>
        <v>3885</v>
      </c>
      <c r="R27" s="23">
        <f t="shared" si="1"/>
        <v>6831</v>
      </c>
      <c r="S27" s="36"/>
    </row>
    <row r="28" spans="1:19" s="3" customFormat="1" ht="30.75" customHeight="1">
      <c r="A28" s="23">
        <v>23</v>
      </c>
      <c r="B28" s="31" t="s">
        <v>74</v>
      </c>
      <c r="C28" s="23" t="s">
        <v>75</v>
      </c>
      <c r="D28" s="32">
        <v>1.71</v>
      </c>
      <c r="E28" s="32">
        <v>1.71</v>
      </c>
      <c r="F28" s="23" t="s">
        <v>26</v>
      </c>
      <c r="G28" s="28" t="s">
        <v>76</v>
      </c>
      <c r="H28" s="23"/>
      <c r="I28" s="23"/>
      <c r="J28" s="35"/>
      <c r="K28" s="35">
        <v>1.71</v>
      </c>
      <c r="L28" s="35"/>
      <c r="M28" s="35"/>
      <c r="N28" s="35"/>
      <c r="O28" s="35"/>
      <c r="P28" s="23">
        <f t="shared" si="0"/>
        <v>0</v>
      </c>
      <c r="Q28" s="23">
        <f t="shared" si="2"/>
        <v>0</v>
      </c>
      <c r="R28" s="23">
        <f t="shared" si="1"/>
        <v>0</v>
      </c>
      <c r="S28" s="38"/>
    </row>
    <row r="29" spans="1:19" s="3" customFormat="1" ht="30.75" customHeight="1">
      <c r="A29" s="23">
        <v>24</v>
      </c>
      <c r="B29" s="24" t="s">
        <v>77</v>
      </c>
      <c r="C29" s="25" t="s">
        <v>78</v>
      </c>
      <c r="D29" s="26">
        <v>7.48</v>
      </c>
      <c r="E29" s="34"/>
      <c r="F29" s="23" t="s">
        <v>29</v>
      </c>
      <c r="G29" s="28" t="s">
        <v>79</v>
      </c>
      <c r="H29" s="23">
        <v>7.48</v>
      </c>
      <c r="I29" s="23"/>
      <c r="J29" s="35"/>
      <c r="K29" s="35"/>
      <c r="L29" s="35"/>
      <c r="M29" s="35"/>
      <c r="N29" s="35"/>
      <c r="O29" s="35"/>
      <c r="P29" s="23">
        <f t="shared" si="0"/>
        <v>2244</v>
      </c>
      <c r="Q29" s="23"/>
      <c r="R29" s="23">
        <f t="shared" si="1"/>
        <v>2244</v>
      </c>
      <c r="S29" s="38"/>
    </row>
    <row r="30" spans="1:19" ht="30.75" customHeight="1">
      <c r="A30" s="23">
        <v>25</v>
      </c>
      <c r="B30" s="31" t="s">
        <v>80</v>
      </c>
      <c r="C30" s="23" t="s">
        <v>78</v>
      </c>
      <c r="D30" s="32">
        <v>13.68</v>
      </c>
      <c r="E30" s="32"/>
      <c r="F30" s="23" t="s">
        <v>26</v>
      </c>
      <c r="G30" s="28" t="s">
        <v>81</v>
      </c>
      <c r="H30" s="23">
        <v>13.68</v>
      </c>
      <c r="I30" s="23"/>
      <c r="J30" s="35"/>
      <c r="K30" s="35"/>
      <c r="L30" s="35"/>
      <c r="M30" s="35"/>
      <c r="N30" s="35"/>
      <c r="O30" s="35"/>
      <c r="P30" s="23">
        <f t="shared" si="0"/>
        <v>4104</v>
      </c>
      <c r="Q30" s="23"/>
      <c r="R30" s="23">
        <f t="shared" si="1"/>
        <v>4104</v>
      </c>
      <c r="S30" s="36"/>
    </row>
    <row r="31" spans="1:19" ht="30.75" customHeight="1">
      <c r="A31" s="23">
        <v>26</v>
      </c>
      <c r="B31" s="31" t="s">
        <v>82</v>
      </c>
      <c r="C31" s="23" t="s">
        <v>78</v>
      </c>
      <c r="D31" s="32">
        <v>0.46</v>
      </c>
      <c r="E31" s="32"/>
      <c r="F31" s="23" t="s">
        <v>26</v>
      </c>
      <c r="G31" s="28" t="s">
        <v>83</v>
      </c>
      <c r="H31" s="23">
        <v>0.46</v>
      </c>
      <c r="I31" s="23"/>
      <c r="J31" s="35"/>
      <c r="K31" s="35"/>
      <c r="L31" s="35"/>
      <c r="M31" s="35"/>
      <c r="N31" s="35"/>
      <c r="O31" s="35"/>
      <c r="P31" s="23">
        <f t="shared" si="0"/>
        <v>138</v>
      </c>
      <c r="Q31" s="23"/>
      <c r="R31" s="23">
        <f t="shared" si="1"/>
        <v>138</v>
      </c>
      <c r="S31" s="36"/>
    </row>
    <row r="32" spans="1:19" ht="30.75" customHeight="1">
      <c r="A32" s="23">
        <v>27</v>
      </c>
      <c r="B32" s="31" t="s">
        <v>84</v>
      </c>
      <c r="C32" s="23" t="s">
        <v>85</v>
      </c>
      <c r="D32" s="32">
        <v>0.73</v>
      </c>
      <c r="E32" s="32"/>
      <c r="F32" s="23" t="s">
        <v>26</v>
      </c>
      <c r="G32" s="28" t="s">
        <v>19</v>
      </c>
      <c r="H32" s="23"/>
      <c r="I32" s="23">
        <v>0.73</v>
      </c>
      <c r="J32" s="35"/>
      <c r="K32" s="35"/>
      <c r="L32" s="35"/>
      <c r="M32" s="35"/>
      <c r="N32" s="35"/>
      <c r="O32" s="35"/>
      <c r="P32" s="23">
        <f t="shared" si="0"/>
        <v>175.2</v>
      </c>
      <c r="Q32" s="23"/>
      <c r="R32" s="23">
        <f t="shared" si="1"/>
        <v>175.2</v>
      </c>
      <c r="S32" s="36"/>
    </row>
    <row r="33" spans="1:19" ht="30.75" customHeight="1">
      <c r="A33" s="23">
        <v>28</v>
      </c>
      <c r="B33" s="31" t="s">
        <v>86</v>
      </c>
      <c r="C33" s="23" t="s">
        <v>85</v>
      </c>
      <c r="D33" s="32">
        <v>1.98</v>
      </c>
      <c r="E33" s="32">
        <v>1.98</v>
      </c>
      <c r="F33" s="23" t="s">
        <v>26</v>
      </c>
      <c r="G33" s="28" t="s">
        <v>23</v>
      </c>
      <c r="H33" s="23"/>
      <c r="I33" s="23">
        <v>1.98</v>
      </c>
      <c r="J33" s="35"/>
      <c r="K33" s="35"/>
      <c r="L33" s="35"/>
      <c r="M33" s="35">
        <v>1.98</v>
      </c>
      <c r="N33" s="35"/>
      <c r="O33" s="35"/>
      <c r="P33" s="23">
        <f>H33*300+I33*240+J33*180</f>
        <v>475.2</v>
      </c>
      <c r="Q33" s="23">
        <f t="shared" si="2"/>
        <v>594</v>
      </c>
      <c r="R33" s="23">
        <f t="shared" si="1"/>
        <v>1069.2</v>
      </c>
      <c r="S33" s="36"/>
    </row>
    <row r="34" spans="1:19" ht="30.75" customHeight="1">
      <c r="A34" s="23">
        <v>29</v>
      </c>
      <c r="B34" s="31" t="s">
        <v>87</v>
      </c>
      <c r="C34" s="23" t="s">
        <v>85</v>
      </c>
      <c r="D34" s="32">
        <v>2.63</v>
      </c>
      <c r="E34" s="32">
        <v>2.63</v>
      </c>
      <c r="F34" s="23" t="s">
        <v>26</v>
      </c>
      <c r="G34" s="28" t="s">
        <v>23</v>
      </c>
      <c r="H34" s="23">
        <v>2.63</v>
      </c>
      <c r="I34" s="23"/>
      <c r="J34" s="35"/>
      <c r="K34" s="35"/>
      <c r="L34" s="35">
        <v>2.63</v>
      </c>
      <c r="M34" s="35"/>
      <c r="N34" s="35"/>
      <c r="O34" s="35"/>
      <c r="P34" s="23">
        <f>H34*300+I34*240+J34*180</f>
        <v>789</v>
      </c>
      <c r="Q34" s="23">
        <f t="shared" si="2"/>
        <v>1315</v>
      </c>
      <c r="R34" s="23">
        <f t="shared" si="1"/>
        <v>2104</v>
      </c>
      <c r="S34" s="36"/>
    </row>
    <row r="35" spans="1:19" ht="30.75" customHeight="1">
      <c r="A35" s="23">
        <v>30</v>
      </c>
      <c r="B35" s="24" t="s">
        <v>88</v>
      </c>
      <c r="C35" s="25" t="s">
        <v>89</v>
      </c>
      <c r="D35" s="26">
        <v>3.55</v>
      </c>
      <c r="E35" s="29"/>
      <c r="F35" s="23" t="s">
        <v>18</v>
      </c>
      <c r="G35" s="28" t="s">
        <v>102</v>
      </c>
      <c r="H35" s="23">
        <v>3.55</v>
      </c>
      <c r="I35" s="23"/>
      <c r="J35" s="35"/>
      <c r="K35" s="35"/>
      <c r="L35" s="35"/>
      <c r="M35" s="35"/>
      <c r="N35" s="35"/>
      <c r="O35" s="35"/>
      <c r="P35" s="23">
        <f>H35*300+I35*240+J35*180</f>
        <v>1065</v>
      </c>
      <c r="Q35" s="23"/>
      <c r="R35" s="23">
        <f t="shared" si="1"/>
        <v>1065</v>
      </c>
      <c r="S35" s="36"/>
    </row>
    <row r="36" spans="1:19" ht="30.75" customHeight="1">
      <c r="A36" s="23">
        <v>31</v>
      </c>
      <c r="B36" s="24" t="s">
        <v>90</v>
      </c>
      <c r="C36" s="25" t="s">
        <v>91</v>
      </c>
      <c r="D36" s="26">
        <v>7.92</v>
      </c>
      <c r="E36" s="34"/>
      <c r="F36" s="23" t="s">
        <v>29</v>
      </c>
      <c r="G36" s="28" t="s">
        <v>92</v>
      </c>
      <c r="H36" s="23"/>
      <c r="I36" s="23"/>
      <c r="J36" s="35"/>
      <c r="K36" s="35">
        <v>7.92</v>
      </c>
      <c r="L36" s="35"/>
      <c r="M36" s="35"/>
      <c r="N36" s="35"/>
      <c r="O36" s="35"/>
      <c r="P36" s="23">
        <f>H36*300+I36*240+J36*180</f>
        <v>0</v>
      </c>
      <c r="Q36" s="23"/>
      <c r="R36" s="23">
        <f t="shared" si="1"/>
        <v>0</v>
      </c>
      <c r="S36" s="36"/>
    </row>
    <row r="37" spans="1:19" ht="30.75" customHeight="1">
      <c r="A37" s="23">
        <v>32</v>
      </c>
      <c r="B37" s="28" t="s">
        <v>93</v>
      </c>
      <c r="C37" s="25" t="s">
        <v>94</v>
      </c>
      <c r="D37" s="39">
        <v>257.25</v>
      </c>
      <c r="E37" s="39">
        <v>147.58</v>
      </c>
      <c r="F37" s="23" t="s">
        <v>26</v>
      </c>
      <c r="G37" s="40" t="s">
        <v>23</v>
      </c>
      <c r="H37" s="35"/>
      <c r="I37" s="35"/>
      <c r="J37" s="35"/>
      <c r="K37" s="35"/>
      <c r="L37" s="35"/>
      <c r="M37" s="35">
        <v>132.58</v>
      </c>
      <c r="N37" s="35"/>
      <c r="O37" s="35">
        <v>15</v>
      </c>
      <c r="P37" s="23"/>
      <c r="Q37" s="23">
        <f>L37*500+M37*300+N37*200</f>
        <v>39774.00000000001</v>
      </c>
      <c r="R37" s="23">
        <f t="shared" si="1"/>
        <v>39774.00000000001</v>
      </c>
      <c r="S37" s="36"/>
    </row>
    <row r="38" spans="1:19" ht="30.75" customHeight="1">
      <c r="A38" s="23">
        <v>33</v>
      </c>
      <c r="B38" s="41" t="s">
        <v>95</v>
      </c>
      <c r="C38" s="23" t="s">
        <v>96</v>
      </c>
      <c r="D38" s="9">
        <v>1962.6</v>
      </c>
      <c r="E38" s="42">
        <v>891.93</v>
      </c>
      <c r="F38" s="23" t="s">
        <v>29</v>
      </c>
      <c r="G38" s="40" t="s">
        <v>23</v>
      </c>
      <c r="H38" s="35"/>
      <c r="I38" s="35"/>
      <c r="J38" s="35"/>
      <c r="K38" s="35"/>
      <c r="L38" s="35">
        <v>313</v>
      </c>
      <c r="M38" s="35"/>
      <c r="N38" s="35"/>
      <c r="O38" s="35"/>
      <c r="P38" s="23"/>
      <c r="Q38" s="23">
        <f>L38*500+M38*300+N38*200</f>
        <v>156500</v>
      </c>
      <c r="R38" s="23">
        <f t="shared" si="1"/>
        <v>156500</v>
      </c>
      <c r="S38" s="22" t="s">
        <v>97</v>
      </c>
    </row>
    <row r="39" spans="1:19" ht="26.25" customHeight="1">
      <c r="A39" s="17" t="s">
        <v>98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3">
        <f>SUM(P4:P38)</f>
        <v>86148</v>
      </c>
      <c r="Q39" s="43">
        <f>SUM(Q4:Q38)</f>
        <v>237355</v>
      </c>
      <c r="R39" s="36">
        <f>SUM(R4:R38)</f>
        <v>323503</v>
      </c>
      <c r="S39" s="36"/>
    </row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</sheetData>
  <sheetProtection/>
  <mergeCells count="14">
    <mergeCell ref="R2:R3"/>
    <mergeCell ref="S2:S3"/>
    <mergeCell ref="P2:P3"/>
    <mergeCell ref="Q2:Q3"/>
    <mergeCell ref="A1:R1"/>
    <mergeCell ref="D2:E2"/>
    <mergeCell ref="H2:K2"/>
    <mergeCell ref="L2:O2"/>
    <mergeCell ref="A39:O39"/>
    <mergeCell ref="A2:A3"/>
    <mergeCell ref="B2:B3"/>
    <mergeCell ref="C2:C3"/>
    <mergeCell ref="F2:F3"/>
    <mergeCell ref="G2:G3"/>
  </mergeCells>
  <printOptions/>
  <pageMargins left="0.35433070866141736" right="0.35433070866141736" top="0.7086614173228347" bottom="0.6692913385826772" header="0.7874015748031497" footer="0.86614173228346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WinXP</cp:lastModifiedBy>
  <cp:lastPrinted>2021-01-30T03:43:53Z</cp:lastPrinted>
  <dcterms:created xsi:type="dcterms:W3CDTF">2012-07-22T23:59:26Z</dcterms:created>
  <dcterms:modified xsi:type="dcterms:W3CDTF">2021-01-30T03:44:47Z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