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tabRatio="939" firstSheet="2" activeTab="3"/>
  </bookViews>
  <sheets>
    <sheet name="8vUEOK" sheetId="1" state="hidden" r:id="rId1"/>
    <sheet name="hAOPM7" sheetId="2" state="hidden" r:id="rId2"/>
    <sheet name="汇总表" sheetId="3" r:id="rId3"/>
    <sheet name="明细表" sheetId="4" r:id="rId4"/>
  </sheets>
  <definedNames>
    <definedName name="_xlnm.Print_Titles" localSheetId="3">'明细表'!$2:$4</definedName>
  </definedNames>
  <calcPr fullCalcOnLoad="1"/>
</workbook>
</file>

<file path=xl/sharedStrings.xml><?xml version="1.0" encoding="utf-8"?>
<sst xmlns="http://schemas.openxmlformats.org/spreadsheetml/2006/main" count="251" uniqueCount="92">
  <si>
    <t>附表：2</t>
  </si>
  <si>
    <t>2020年青田县乡村公路小修补助资金拨付汇总表　　　　</t>
  </si>
  <si>
    <t>填报单位:青田县乡村公路指导中心</t>
  </si>
  <si>
    <t>序号</t>
  </si>
  <si>
    <t>乡镇名称</t>
  </si>
  <si>
    <t>本期应补助金额(元)</t>
  </si>
  <si>
    <t>备注</t>
  </si>
  <si>
    <t>三溪口街道</t>
  </si>
  <si>
    <t>瓯南街道</t>
  </si>
  <si>
    <t>高市乡</t>
  </si>
  <si>
    <t>海溪乡</t>
  </si>
  <si>
    <t>高湖镇</t>
  </si>
  <si>
    <t>山口镇</t>
  </si>
  <si>
    <t>舒桥乡</t>
  </si>
  <si>
    <t>合计</t>
  </si>
  <si>
    <t>制表：钟焕水                      审核人：陈凤品</t>
  </si>
  <si>
    <t>2020年青田县乡村公路小修补助资金拨付明细表</t>
  </si>
  <si>
    <t>养护单位</t>
  </si>
  <si>
    <t>线路名称</t>
  </si>
  <si>
    <t>桩号位置</t>
  </si>
  <si>
    <t>项目名称</t>
  </si>
  <si>
    <t>长（米）</t>
  </si>
  <si>
    <t>均宽（米）</t>
  </si>
  <si>
    <t>均高（米）</t>
  </si>
  <si>
    <t>数量</t>
  </si>
  <si>
    <t>单位</t>
  </si>
  <si>
    <t>单价(元)</t>
  </si>
  <si>
    <t>实际补助金额(元)</t>
  </si>
  <si>
    <t>全县总计</t>
  </si>
  <si>
    <t>起号</t>
  </si>
  <si>
    <t>止号</t>
  </si>
  <si>
    <t>正教寺-叶店</t>
  </si>
  <si>
    <t>k2+200</t>
  </si>
  <si>
    <t>路肩硬化</t>
  </si>
  <si>
    <t>m2</t>
  </si>
  <si>
    <t>不含挖除</t>
  </si>
  <si>
    <t>涵管</t>
  </si>
  <si>
    <t>米</t>
  </si>
  <si>
    <t>井盖</t>
  </si>
  <si>
    <t>个</t>
  </si>
  <si>
    <t>k2+500</t>
  </si>
  <si>
    <t>水沟三面光</t>
  </si>
  <si>
    <t>m</t>
  </si>
  <si>
    <t>三溪口</t>
  </si>
  <si>
    <t>石溪至黄山龚</t>
  </si>
  <si>
    <t>k0+600</t>
  </si>
  <si>
    <t>水泥砼路面修复</t>
  </si>
  <si>
    <t>含挖除</t>
  </si>
  <si>
    <t>k1+000</t>
  </si>
  <si>
    <t>k2+900</t>
  </si>
  <si>
    <t>k3+000</t>
  </si>
  <si>
    <t>北岸-张山</t>
  </si>
  <si>
    <t>k2+400</t>
  </si>
  <si>
    <t>白浦-陈学</t>
  </si>
  <si>
    <t>限高牌</t>
  </si>
  <si>
    <t>小计</t>
  </si>
  <si>
    <t>根山-高茂</t>
  </si>
  <si>
    <t>圆管</t>
  </si>
  <si>
    <t>路面硬化</t>
  </si>
  <si>
    <t>k1+400</t>
  </si>
  <si>
    <t>警示柱</t>
  </si>
  <si>
    <t>根</t>
  </si>
  <si>
    <t>破板再利用干砌挡墙</t>
  </si>
  <si>
    <t>m3</t>
  </si>
  <si>
    <t>罗西-古竹</t>
  </si>
  <si>
    <t>k3+500</t>
  </si>
  <si>
    <t>护栏墩</t>
  </si>
  <si>
    <t>砼挡墙</t>
  </si>
  <si>
    <t>泥湾-章旦</t>
  </si>
  <si>
    <t>k5+500</t>
  </si>
  <si>
    <t>左外墙</t>
  </si>
  <si>
    <t>左沟底</t>
  </si>
  <si>
    <t>右沟底</t>
  </si>
  <si>
    <t>堆积物清理</t>
  </si>
  <si>
    <t>部分远运</t>
  </si>
  <si>
    <t>万济脚一万济村</t>
  </si>
  <si>
    <t>k0+200</t>
  </si>
  <si>
    <t>连体片石护栏</t>
  </si>
  <si>
    <t>k0+400</t>
  </si>
  <si>
    <t>330国道-东源口</t>
  </si>
  <si>
    <t>k4+000</t>
  </si>
  <si>
    <t>警示墩粉刷（个）</t>
  </si>
  <si>
    <t>刷白、红漆</t>
  </si>
  <si>
    <t>331国道-东源口</t>
  </si>
  <si>
    <t>警示柱粉刷(根)</t>
  </si>
  <si>
    <t>山口一方岩下</t>
  </si>
  <si>
    <t>k1+300</t>
  </si>
  <si>
    <t>圆管(螺纹管)</t>
  </si>
  <si>
    <t>涵井</t>
  </si>
  <si>
    <t>盖板</t>
  </si>
  <si>
    <t>块</t>
  </si>
  <si>
    <t>干砌挡墙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</si>
</sst>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  <numFmt numFmtId="180" formatCode="&quot;K&quot;0\+000"/>
    <numFmt numFmtId="181" formatCode="0.00_ "/>
    <numFmt numFmtId="182" formatCode="0_ "/>
    <numFmt numFmtId="183" formatCode="&quot;～&quot;\K0\+000"/>
    <numFmt numFmtId="184" formatCode="\K0\+000"/>
    <numFmt numFmtId="185" formatCode="0_);[Red]\(0\)"/>
    <numFmt numFmtId="186" formatCode="0.0_);[Red]\(0.0\)"/>
    <numFmt numFmtId="187" formatCode="0.0_ "/>
  </numFmts>
  <fonts count="53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2"/>
      <name val="仿宋_GB2312"/>
      <family val="3"/>
    </font>
    <font>
      <sz val="12"/>
      <name val="Helv"/>
      <family val="2"/>
    </font>
    <font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6" fillId="0" borderId="0">
      <alignment vertical="center"/>
      <protection/>
    </xf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0" borderId="0">
      <alignment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6" fillId="0" borderId="0">
      <alignment vertical="center"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28">
    <xf numFmtId="0" fontId="0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 readingOrder="1"/>
    </xf>
    <xf numFmtId="0" fontId="1" fillId="0" borderId="0" xfId="0" applyFont="1" applyFill="1" applyAlignment="1">
      <alignment horizontal="left"/>
    </xf>
    <xf numFmtId="180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181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182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0" xfId="70" applyFont="1" applyFill="1" applyAlignment="1">
      <alignment horizontal="left" vertical="center" wrapText="1"/>
      <protection/>
    </xf>
    <xf numFmtId="181" fontId="2" fillId="0" borderId="0" xfId="70" applyNumberFormat="1" applyFont="1" applyFill="1" applyAlignment="1">
      <alignment horizontal="center" vertical="center" wrapText="1"/>
      <protection/>
    </xf>
    <xf numFmtId="0" fontId="0" fillId="0" borderId="9" xfId="70" applyFont="1" applyFill="1" applyBorder="1" applyAlignment="1">
      <alignment vertical="center"/>
      <protection/>
    </xf>
    <xf numFmtId="0" fontId="0" fillId="0" borderId="9" xfId="70" applyFont="1" applyFill="1" applyBorder="1" applyAlignment="1">
      <alignment horizontal="left" vertical="center" wrapText="1"/>
      <protection/>
    </xf>
    <xf numFmtId="0" fontId="0" fillId="0" borderId="9" xfId="70" applyFont="1" applyFill="1" applyBorder="1" applyAlignment="1">
      <alignment horizontal="left" vertical="center"/>
      <protection/>
    </xf>
    <xf numFmtId="181" fontId="0" fillId="0" borderId="9" xfId="70" applyNumberFormat="1" applyFont="1" applyFill="1" applyBorder="1" applyAlignment="1">
      <alignment horizontal="center" vertical="center"/>
      <protection/>
    </xf>
    <xf numFmtId="0" fontId="1" fillId="0" borderId="10" xfId="70" applyFont="1" applyFill="1" applyBorder="1" applyAlignment="1">
      <alignment horizontal="center" vertical="center" wrapText="1"/>
      <protection/>
    </xf>
    <xf numFmtId="0" fontId="1" fillId="0" borderId="10" xfId="70" applyFont="1" applyFill="1" applyBorder="1" applyAlignment="1">
      <alignment horizontal="left" vertical="center" wrapText="1" readingOrder="1"/>
      <protection/>
    </xf>
    <xf numFmtId="0" fontId="1" fillId="0" borderId="10" xfId="70" applyFont="1" applyFill="1" applyBorder="1" applyAlignment="1">
      <alignment horizontal="left" vertical="center" shrinkToFit="1"/>
      <protection/>
    </xf>
    <xf numFmtId="180" fontId="1" fillId="0" borderId="10" xfId="70" applyNumberFormat="1" applyFont="1" applyFill="1" applyBorder="1" applyAlignment="1">
      <alignment horizontal="left" vertical="center"/>
      <protection/>
    </xf>
    <xf numFmtId="180" fontId="1" fillId="0" borderId="10" xfId="70" applyNumberFormat="1" applyFont="1" applyFill="1" applyBorder="1" applyAlignment="1">
      <alignment horizontal="left" vertical="center" shrinkToFit="1"/>
      <protection/>
    </xf>
    <xf numFmtId="0" fontId="1" fillId="0" borderId="10" xfId="70" applyFont="1" applyFill="1" applyBorder="1" applyAlignment="1">
      <alignment vertical="center" shrinkToFit="1"/>
      <protection/>
    </xf>
    <xf numFmtId="0" fontId="3" fillId="0" borderId="10" xfId="70" applyFont="1" applyFill="1" applyBorder="1" applyAlignment="1">
      <alignment horizontal="center" vertical="center" wrapText="1"/>
      <protection/>
    </xf>
    <xf numFmtId="181" fontId="1" fillId="0" borderId="10" xfId="70" applyNumberFormat="1" applyFont="1" applyFill="1" applyBorder="1" applyAlignment="1">
      <alignment horizontal="center" vertical="center" wrapText="1"/>
      <protection/>
    </xf>
    <xf numFmtId="0" fontId="1" fillId="33" borderId="10" xfId="70" applyFont="1" applyFill="1" applyBorder="1" applyAlignment="1">
      <alignment horizontal="center" vertical="center" wrapText="1"/>
      <protection/>
    </xf>
    <xf numFmtId="0" fontId="1" fillId="33" borderId="10" xfId="70" applyFont="1" applyFill="1" applyBorder="1" applyAlignment="1">
      <alignment horizontal="left" vertical="center" wrapText="1" readingOrder="1"/>
      <protection/>
    </xf>
    <xf numFmtId="0" fontId="1" fillId="33" borderId="10" xfId="70" applyFont="1" applyFill="1" applyBorder="1" applyAlignment="1">
      <alignment horizontal="left" vertical="center" shrinkToFit="1"/>
      <protection/>
    </xf>
    <xf numFmtId="180" fontId="1" fillId="33" borderId="10" xfId="70" applyNumberFormat="1" applyFont="1" applyFill="1" applyBorder="1" applyAlignment="1">
      <alignment horizontal="left" vertical="center"/>
      <protection/>
    </xf>
    <xf numFmtId="180" fontId="1" fillId="33" borderId="10" xfId="70" applyNumberFormat="1" applyFont="1" applyFill="1" applyBorder="1" applyAlignment="1">
      <alignment horizontal="left" vertical="center" shrinkToFit="1"/>
      <protection/>
    </xf>
    <xf numFmtId="0" fontId="1" fillId="33" borderId="10" xfId="70" applyFont="1" applyFill="1" applyBorder="1" applyAlignment="1">
      <alignment vertical="center" shrinkToFit="1"/>
      <protection/>
    </xf>
    <xf numFmtId="181" fontId="52" fillId="33" borderId="10" xfId="70" applyNumberFormat="1" applyFont="1" applyFill="1" applyBorder="1" applyAlignment="1">
      <alignment horizontal="left" vertical="center" wrapText="1"/>
      <protection/>
    </xf>
    <xf numFmtId="0" fontId="1" fillId="0" borderId="11" xfId="69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vertical="center"/>
    </xf>
    <xf numFmtId="180" fontId="1" fillId="0" borderId="10" xfId="69" applyNumberFormat="1" applyFont="1" applyFill="1" applyBorder="1" applyAlignment="1">
      <alignment horizontal="left" vertical="center"/>
      <protection/>
    </xf>
    <xf numFmtId="180" fontId="1" fillId="0" borderId="10" xfId="69" applyNumberFormat="1" applyFont="1" applyFill="1" applyBorder="1" applyAlignment="1">
      <alignment horizontal="left" vertical="center" shrinkToFit="1"/>
      <protection/>
    </xf>
    <xf numFmtId="0" fontId="1" fillId="0" borderId="10" xfId="69" applyFont="1" applyFill="1" applyBorder="1" applyAlignment="1">
      <alignment vertical="center" shrinkToFit="1"/>
      <protection/>
    </xf>
    <xf numFmtId="0" fontId="1" fillId="0" borderId="10" xfId="0" applyFont="1" applyFill="1" applyBorder="1" applyAlignment="1">
      <alignment horizontal="left" vertical="center"/>
    </xf>
    <xf numFmtId="181" fontId="5" fillId="0" borderId="10" xfId="0" applyNumberFormat="1" applyFont="1" applyFill="1" applyBorder="1" applyAlignment="1">
      <alignment horizontal="left" vertical="center"/>
    </xf>
    <xf numFmtId="0" fontId="1" fillId="0" borderId="13" xfId="69" applyFont="1" applyFill="1" applyBorder="1" applyAlignment="1">
      <alignment horizontal="center" vertical="center"/>
      <protection/>
    </xf>
    <xf numFmtId="0" fontId="1" fillId="0" borderId="10" xfId="69" applyFont="1" applyFill="1" applyBorder="1" applyAlignment="1">
      <alignment horizontal="left" vertical="center"/>
      <protection/>
    </xf>
    <xf numFmtId="181" fontId="1" fillId="0" borderId="10" xfId="0" applyNumberFormat="1" applyFont="1" applyFill="1" applyBorder="1" applyAlignment="1">
      <alignment horizontal="center" vertical="center"/>
    </xf>
    <xf numFmtId="0" fontId="1" fillId="0" borderId="14" xfId="69" applyFont="1" applyFill="1" applyBorder="1" applyAlignment="1">
      <alignment horizontal="center" vertical="center"/>
      <protection/>
    </xf>
    <xf numFmtId="0" fontId="1" fillId="33" borderId="10" xfId="69" applyFont="1" applyFill="1" applyBorder="1" applyAlignment="1">
      <alignment horizontal="left" vertical="center" shrinkToFit="1"/>
      <protection/>
    </xf>
    <xf numFmtId="180" fontId="1" fillId="33" borderId="10" xfId="69" applyNumberFormat="1" applyFont="1" applyFill="1" applyBorder="1" applyAlignment="1">
      <alignment horizontal="left" vertical="center"/>
      <protection/>
    </xf>
    <xf numFmtId="180" fontId="1" fillId="33" borderId="10" xfId="69" applyNumberFormat="1" applyFont="1" applyFill="1" applyBorder="1" applyAlignment="1">
      <alignment horizontal="left" vertical="center" shrinkToFit="1"/>
      <protection/>
    </xf>
    <xf numFmtId="0" fontId="1" fillId="33" borderId="10" xfId="69" applyFont="1" applyFill="1" applyBorder="1" applyAlignment="1">
      <alignment vertical="center" shrinkToFit="1"/>
      <protection/>
    </xf>
    <xf numFmtId="0" fontId="1" fillId="33" borderId="10" xfId="69" applyFont="1" applyFill="1" applyBorder="1" applyAlignment="1">
      <alignment horizontal="left" vertical="center"/>
      <protection/>
    </xf>
    <xf numFmtId="181" fontId="1" fillId="33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" fillId="0" borderId="10" xfId="69" applyFont="1" applyFill="1" applyBorder="1" applyAlignment="1">
      <alignment horizontal="left" vertical="center"/>
      <protection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5" xfId="0" applyFont="1" applyFill="1" applyBorder="1" applyAlignment="1">
      <alignment vertical="center"/>
    </xf>
    <xf numFmtId="180" fontId="1" fillId="33" borderId="10" xfId="71" applyNumberFormat="1" applyFont="1" applyFill="1" applyBorder="1" applyAlignment="1">
      <alignment horizontal="left" vertical="center"/>
      <protection/>
    </xf>
    <xf numFmtId="180" fontId="1" fillId="33" borderId="10" xfId="71" applyNumberFormat="1" applyFont="1" applyFill="1" applyBorder="1" applyAlignment="1">
      <alignment horizontal="left" vertical="center" shrinkToFit="1"/>
      <protection/>
    </xf>
    <xf numFmtId="0" fontId="6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0" borderId="16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181" fontId="5" fillId="0" borderId="10" xfId="0" applyNumberFormat="1" applyFont="1" applyFill="1" applyBorder="1" applyAlignment="1">
      <alignment horizontal="left" vertical="center"/>
    </xf>
    <xf numFmtId="183" fontId="1" fillId="0" borderId="16" xfId="0" applyNumberFormat="1" applyFont="1" applyFill="1" applyBorder="1" applyAlignment="1">
      <alignment horizontal="left" vertical="center"/>
    </xf>
    <xf numFmtId="181" fontId="1" fillId="0" borderId="10" xfId="0" applyNumberFormat="1" applyFont="1" applyFill="1" applyBorder="1" applyAlignment="1">
      <alignment horizontal="left" vertical="center"/>
    </xf>
    <xf numFmtId="184" fontId="1" fillId="0" borderId="16" xfId="0" applyNumberFormat="1" applyFont="1" applyFill="1" applyBorder="1" applyAlignment="1">
      <alignment horizontal="left" vertical="center"/>
    </xf>
    <xf numFmtId="185" fontId="1" fillId="0" borderId="10" xfId="69" applyNumberFormat="1" applyFont="1" applyFill="1" applyBorder="1" applyAlignment="1">
      <alignment horizontal="left" vertical="center"/>
      <protection/>
    </xf>
    <xf numFmtId="184" fontId="1" fillId="0" borderId="16" xfId="0" applyNumberFormat="1" applyFont="1" applyFill="1" applyBorder="1" applyAlignment="1">
      <alignment horizontal="left" vertical="center"/>
    </xf>
    <xf numFmtId="186" fontId="1" fillId="0" borderId="10" xfId="69" applyNumberFormat="1" applyFont="1" applyFill="1" applyBorder="1" applyAlignment="1">
      <alignment horizontal="left" vertical="center"/>
      <protection/>
    </xf>
    <xf numFmtId="0" fontId="7" fillId="0" borderId="10" xfId="70" applyFont="1" applyFill="1" applyBorder="1" applyAlignment="1">
      <alignment horizontal="left" vertical="center" shrinkToFit="1"/>
      <protection/>
    </xf>
    <xf numFmtId="180" fontId="1" fillId="0" borderId="10" xfId="69" applyNumberFormat="1" applyFont="1" applyFill="1" applyBorder="1" applyAlignment="1">
      <alignment horizontal="left" vertical="center"/>
      <protection/>
    </xf>
    <xf numFmtId="180" fontId="1" fillId="0" borderId="10" xfId="69" applyNumberFormat="1" applyFont="1" applyFill="1" applyBorder="1" applyAlignment="1">
      <alignment horizontal="left" vertical="center" shrinkToFit="1"/>
      <protection/>
    </xf>
    <xf numFmtId="181" fontId="1" fillId="0" borderId="10" xfId="0" applyNumberFormat="1" applyFont="1" applyFill="1" applyBorder="1" applyAlignment="1">
      <alignment horizontal="left" vertical="center"/>
    </xf>
    <xf numFmtId="0" fontId="1" fillId="0" borderId="10" xfId="70" applyFont="1" applyFill="1" applyBorder="1" applyAlignment="1">
      <alignment horizontal="left" vertical="center" shrinkToFit="1"/>
      <protection/>
    </xf>
    <xf numFmtId="0" fontId="8" fillId="0" borderId="16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left" vertical="center"/>
    </xf>
    <xf numFmtId="0" fontId="8" fillId="0" borderId="15" xfId="0" applyNumberFormat="1" applyFont="1" applyFill="1" applyBorder="1" applyAlignment="1">
      <alignment horizontal="left" vertical="center"/>
    </xf>
    <xf numFmtId="187" fontId="0" fillId="0" borderId="9" xfId="70" applyNumberFormat="1" applyFont="1" applyFill="1" applyBorder="1" applyAlignment="1">
      <alignment horizontal="center" vertical="center" wrapText="1"/>
      <protection/>
    </xf>
    <xf numFmtId="182" fontId="1" fillId="0" borderId="10" xfId="70" applyNumberFormat="1" applyFont="1" applyFill="1" applyBorder="1" applyAlignment="1">
      <alignment horizontal="left" vertical="center" wrapText="1"/>
      <protection/>
    </xf>
    <xf numFmtId="0" fontId="1" fillId="0" borderId="10" xfId="70" applyFont="1" applyFill="1" applyBorder="1" applyAlignment="1">
      <alignment horizontal="left" vertical="center" wrapText="1"/>
      <protection/>
    </xf>
    <xf numFmtId="185" fontId="1" fillId="0" borderId="10" xfId="70" applyNumberFormat="1" applyFont="1" applyFill="1" applyBorder="1" applyAlignment="1">
      <alignment horizontal="center" vertical="center" wrapText="1"/>
      <protection/>
    </xf>
    <xf numFmtId="181" fontId="1" fillId="0" borderId="10" xfId="0" applyNumberFormat="1" applyFont="1" applyFill="1" applyBorder="1" applyAlignment="1">
      <alignment horizontal="left" vertical="center" wrapText="1"/>
    </xf>
    <xf numFmtId="0" fontId="3" fillId="33" borderId="10" xfId="70" applyFont="1" applyFill="1" applyBorder="1" applyAlignment="1">
      <alignment horizontal="center" vertical="center" wrapText="1"/>
      <protection/>
    </xf>
    <xf numFmtId="182" fontId="1" fillId="33" borderId="10" xfId="70" applyNumberFormat="1" applyFont="1" applyFill="1" applyBorder="1" applyAlignment="1">
      <alignment horizontal="left" vertical="center" wrapText="1"/>
      <protection/>
    </xf>
    <xf numFmtId="0" fontId="1" fillId="33" borderId="10" xfId="70" applyFont="1" applyFill="1" applyBorder="1" applyAlignment="1">
      <alignment horizontal="left" vertical="center" wrapText="1"/>
      <protection/>
    </xf>
    <xf numFmtId="185" fontId="1" fillId="33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14" fontId="1" fillId="0" borderId="10" xfId="0" applyNumberFormat="1" applyFont="1" applyFill="1" applyBorder="1" applyAlignment="1">
      <alignment vertical="center"/>
    </xf>
    <xf numFmtId="0" fontId="1" fillId="0" borderId="10" xfId="69" applyFont="1" applyFill="1" applyBorder="1" applyAlignment="1">
      <alignment horizontal="center" vertical="center"/>
      <protection/>
    </xf>
    <xf numFmtId="182" fontId="1" fillId="0" borderId="10" xfId="69" applyNumberFormat="1" applyFont="1" applyFill="1" applyBorder="1" applyAlignment="1">
      <alignment horizontal="left" vertical="center"/>
      <protection/>
    </xf>
    <xf numFmtId="0" fontId="1" fillId="33" borderId="10" xfId="69" applyFont="1" applyFill="1" applyBorder="1" applyAlignment="1">
      <alignment horizontal="center" vertical="center"/>
      <protection/>
    </xf>
    <xf numFmtId="187" fontId="1" fillId="33" borderId="10" xfId="69" applyNumberFormat="1" applyFont="1" applyFill="1" applyBorder="1" applyAlignment="1">
      <alignment horizontal="left" vertical="center"/>
      <protection/>
    </xf>
    <xf numFmtId="185" fontId="1" fillId="33" borderId="10" xfId="69" applyNumberFormat="1" applyFont="1" applyFill="1" applyBorder="1" applyAlignment="1">
      <alignment horizontal="left" vertical="center"/>
      <protection/>
    </xf>
    <xf numFmtId="0" fontId="1" fillId="0" borderId="10" xfId="69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182" fontId="1" fillId="33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82" fontId="1" fillId="33" borderId="10" xfId="69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82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182" fontId="1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8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1" fillId="0" borderId="10" xfId="70" applyFont="1" applyFill="1" applyBorder="1" applyAlignment="1">
      <alignment horizontal="center" vertical="center" wrapText="1"/>
      <protection/>
    </xf>
    <xf numFmtId="0" fontId="11" fillId="0" borderId="10" xfId="70" applyFont="1" applyFill="1" applyBorder="1" applyAlignment="1">
      <alignment horizontal="left" vertical="center" wrapText="1"/>
      <protection/>
    </xf>
    <xf numFmtId="182" fontId="1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shrinkToFit="1"/>
    </xf>
    <xf numFmtId="182" fontId="11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/>
    </xf>
    <xf numFmtId="0" fontId="11" fillId="0" borderId="10" xfId="70" applyFont="1" applyFill="1" applyBorder="1" applyAlignment="1">
      <alignment horizontal="center" vertical="center" wrapText="1"/>
      <protection/>
    </xf>
    <xf numFmtId="0" fontId="11" fillId="34" borderId="10" xfId="70" applyFont="1" applyFill="1" applyBorder="1" applyAlignment="1">
      <alignment horizontal="left" vertical="center" wrapText="1"/>
      <protection/>
    </xf>
    <xf numFmtId="0" fontId="11" fillId="0" borderId="10" xfId="0" applyNumberFormat="1" applyFont="1" applyBorder="1" applyAlignment="1">
      <alignment horizontal="left"/>
    </xf>
    <xf numFmtId="0" fontId="11" fillId="0" borderId="17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_附件4_1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常规_附件4_4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_附件4_8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样式 1" xfId="67"/>
    <cellStyle name=" 1" xfId="68"/>
    <cellStyle name="常规_Sheet1" xfId="69"/>
    <cellStyle name="常规_Sheet1_1" xfId="70"/>
    <cellStyle name="常规_Sheet1_数量表" xfId="71"/>
    <cellStyle name="常规_Sheet4" xfId="72"/>
    <cellStyle name="常规_附件4_11" xfId="73"/>
    <cellStyle name="常规_附件4_2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14"/>
  <sheetViews>
    <sheetView view="pageBreakPreview" zoomScaleSheetLayoutView="100" workbookViewId="0" topLeftCell="A1">
      <pane ySplit="3" topLeftCell="A4" activePane="bottomLeft" state="frozen"/>
      <selection pane="bottomLeft" activeCell="A1" sqref="A1"/>
    </sheetView>
  </sheetViews>
  <sheetFormatPr defaultColWidth="9.00390625" defaultRowHeight="14.25"/>
  <cols>
    <col min="1" max="1" width="21.00390625" style="13" customWidth="1"/>
    <col min="2" max="2" width="18.25390625" style="13" customWidth="1"/>
    <col min="3" max="3" width="22.625" style="109" customWidth="1"/>
    <col min="4" max="4" width="12.875" style="110" customWidth="1"/>
    <col min="5" max="249" width="9.00390625" style="13" customWidth="1"/>
  </cols>
  <sheetData>
    <row r="1" ht="21" customHeight="1">
      <c r="A1" s="13" t="s">
        <v>0</v>
      </c>
    </row>
    <row r="2" spans="1:4" s="13" customFormat="1" ht="30" customHeight="1">
      <c r="A2" s="111" t="s">
        <v>1</v>
      </c>
      <c r="B2" s="111"/>
      <c r="C2" s="112"/>
      <c r="D2" s="111"/>
    </row>
    <row r="3" spans="1:4" s="107" customFormat="1" ht="27" customHeight="1">
      <c r="A3" s="17" t="s">
        <v>2</v>
      </c>
      <c r="B3" s="113"/>
      <c r="C3" s="114"/>
      <c r="D3" s="115"/>
    </row>
    <row r="4" spans="1:4" ht="27" customHeight="1">
      <c r="A4" s="116" t="s">
        <v>3</v>
      </c>
      <c r="B4" s="117" t="s">
        <v>4</v>
      </c>
      <c r="C4" s="118" t="s">
        <v>5</v>
      </c>
      <c r="D4" s="119" t="s">
        <v>6</v>
      </c>
    </row>
    <row r="5" spans="1:4" s="108" customFormat="1" ht="18" customHeight="1">
      <c r="A5" s="116">
        <v>1</v>
      </c>
      <c r="B5" s="120" t="s">
        <v>7</v>
      </c>
      <c r="C5" s="121">
        <v>48358</v>
      </c>
      <c r="D5" s="122"/>
    </row>
    <row r="6" spans="1:4" s="108" customFormat="1" ht="18" customHeight="1">
      <c r="A6" s="116">
        <v>2</v>
      </c>
      <c r="B6" s="120" t="s">
        <v>8</v>
      </c>
      <c r="C6" s="121">
        <v>56482</v>
      </c>
      <c r="D6" s="122"/>
    </row>
    <row r="7" spans="1:4" s="108" customFormat="1" ht="18" customHeight="1">
      <c r="A7" s="116">
        <v>3</v>
      </c>
      <c r="B7" s="120" t="s">
        <v>9</v>
      </c>
      <c r="C7" s="121">
        <v>21100</v>
      </c>
      <c r="D7" s="122"/>
    </row>
    <row r="8" spans="1:4" s="108" customFormat="1" ht="18" customHeight="1">
      <c r="A8" s="116">
        <v>4</v>
      </c>
      <c r="B8" s="120" t="s">
        <v>10</v>
      </c>
      <c r="C8" s="121">
        <v>26359</v>
      </c>
      <c r="D8" s="122"/>
    </row>
    <row r="9" spans="1:4" s="108" customFormat="1" ht="18" customHeight="1">
      <c r="A9" s="116">
        <v>5</v>
      </c>
      <c r="B9" s="120" t="s">
        <v>11</v>
      </c>
      <c r="C9" s="121">
        <v>27132</v>
      </c>
      <c r="D9" s="122"/>
    </row>
    <row r="10" spans="1:4" s="108" customFormat="1" ht="18" customHeight="1">
      <c r="A10" s="116">
        <v>6</v>
      </c>
      <c r="B10" s="120" t="s">
        <v>12</v>
      </c>
      <c r="C10" s="121">
        <v>3561</v>
      </c>
      <c r="D10" s="122"/>
    </row>
    <row r="11" spans="1:4" s="108" customFormat="1" ht="18" customHeight="1">
      <c r="A11" s="116">
        <v>7</v>
      </c>
      <c r="B11" s="120" t="s">
        <v>13</v>
      </c>
      <c r="C11" s="121">
        <v>91950</v>
      </c>
      <c r="D11" s="122"/>
    </row>
    <row r="12" spans="1:4" s="108" customFormat="1" ht="24" customHeight="1">
      <c r="A12" s="123"/>
      <c r="B12" s="124" t="s">
        <v>14</v>
      </c>
      <c r="C12" s="125">
        <f>SUM(C5:C11)</f>
        <v>274942</v>
      </c>
      <c r="D12" s="122"/>
    </row>
    <row r="13" spans="1:249" s="108" customFormat="1" ht="24" customHeight="1">
      <c r="A13" s="126" t="s">
        <v>15</v>
      </c>
      <c r="B13" s="126"/>
      <c r="C13" s="126"/>
      <c r="D13" s="126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</row>
    <row r="14" spans="1:4" ht="14.25">
      <c r="A14" s="127"/>
      <c r="B14" s="127"/>
      <c r="C14" s="127"/>
      <c r="D14" s="127"/>
    </row>
  </sheetData>
  <sheetProtection/>
  <mergeCells count="2">
    <mergeCell ref="A2:D2"/>
    <mergeCell ref="A13:D14"/>
  </mergeCells>
  <printOptions/>
  <pageMargins left="0.9486111111111111" right="0.7513888888888889" top="1" bottom="1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2"/>
  <sheetViews>
    <sheetView tabSelected="1" view="pageBreakPreview" zoomScaleSheetLayoutView="100" workbookViewId="0" topLeftCell="A1">
      <pane ySplit="5" topLeftCell="A6" activePane="bottomLeft" state="frozen"/>
      <selection pane="bottomLeft" activeCell="A2" sqref="A2:N2"/>
    </sheetView>
  </sheetViews>
  <sheetFormatPr defaultColWidth="9.00390625" defaultRowHeight="14.25"/>
  <cols>
    <col min="1" max="1" width="3.25390625" style="1" customWidth="1"/>
    <col min="2" max="2" width="6.00390625" style="5" customWidth="1"/>
    <col min="3" max="3" width="9.125" style="6" customWidth="1"/>
    <col min="4" max="4" width="6.75390625" style="7" customWidth="1"/>
    <col min="5" max="5" width="6.625" style="8" customWidth="1"/>
    <col min="6" max="6" width="10.875" style="1" customWidth="1"/>
    <col min="7" max="7" width="6.25390625" style="1" customWidth="1"/>
    <col min="8" max="8" width="6.875" style="9" customWidth="1"/>
    <col min="9" max="9" width="5.50390625" style="10" customWidth="1"/>
    <col min="10" max="10" width="8.375" style="11" customWidth="1"/>
    <col min="11" max="11" width="4.50390625" style="12" customWidth="1"/>
    <col min="12" max="12" width="7.75390625" style="12" customWidth="1"/>
    <col min="13" max="13" width="8.25390625" style="1" customWidth="1"/>
    <col min="14" max="14" width="9.875" style="1" customWidth="1"/>
    <col min="15" max="16384" width="9.00390625" style="1" customWidth="1"/>
  </cols>
  <sheetData>
    <row r="1" ht="24" customHeight="1">
      <c r="A1" s="13" t="s">
        <v>0</v>
      </c>
    </row>
    <row r="2" spans="1:14" s="1" customFormat="1" ht="27" customHeight="1">
      <c r="A2" s="14" t="s">
        <v>16</v>
      </c>
      <c r="B2" s="15"/>
      <c r="C2" s="14"/>
      <c r="D2" s="14"/>
      <c r="E2" s="14"/>
      <c r="F2" s="14"/>
      <c r="G2" s="14"/>
      <c r="H2" s="16"/>
      <c r="I2" s="14"/>
      <c r="J2" s="14"/>
      <c r="K2" s="14"/>
      <c r="L2" s="14"/>
      <c r="M2" s="14"/>
      <c r="N2" s="14"/>
    </row>
    <row r="3" spans="1:13" s="1" customFormat="1" ht="16.5" customHeight="1">
      <c r="A3" s="17" t="s">
        <v>2</v>
      </c>
      <c r="B3" s="18"/>
      <c r="C3" s="18"/>
      <c r="D3" s="19"/>
      <c r="E3" s="18"/>
      <c r="F3" s="18"/>
      <c r="G3" s="18"/>
      <c r="H3" s="20"/>
      <c r="I3" s="81"/>
      <c r="J3" s="81"/>
      <c r="K3" s="81"/>
      <c r="L3" s="81"/>
      <c r="M3" s="81"/>
    </row>
    <row r="4" spans="1:14" s="2" customFormat="1" ht="27" customHeight="1">
      <c r="A4" s="21" t="s">
        <v>3</v>
      </c>
      <c r="B4" s="22" t="s">
        <v>17</v>
      </c>
      <c r="C4" s="23" t="s">
        <v>18</v>
      </c>
      <c r="D4" s="24" t="s">
        <v>19</v>
      </c>
      <c r="E4" s="25" t="s">
        <v>19</v>
      </c>
      <c r="F4" s="26" t="s">
        <v>20</v>
      </c>
      <c r="G4" s="27" t="s">
        <v>21</v>
      </c>
      <c r="H4" s="28" t="s">
        <v>22</v>
      </c>
      <c r="I4" s="27" t="s">
        <v>23</v>
      </c>
      <c r="J4" s="82" t="s">
        <v>24</v>
      </c>
      <c r="K4" s="83" t="s">
        <v>25</v>
      </c>
      <c r="L4" s="83" t="s">
        <v>26</v>
      </c>
      <c r="M4" s="84" t="s">
        <v>27</v>
      </c>
      <c r="N4" s="85" t="s">
        <v>6</v>
      </c>
    </row>
    <row r="5" spans="1:14" s="2" customFormat="1" ht="21" customHeight="1">
      <c r="A5" s="29"/>
      <c r="B5" s="30"/>
      <c r="C5" s="31" t="s">
        <v>28</v>
      </c>
      <c r="D5" s="32" t="s">
        <v>29</v>
      </c>
      <c r="E5" s="33" t="s">
        <v>30</v>
      </c>
      <c r="F5" s="34"/>
      <c r="G5" s="29"/>
      <c r="H5" s="35"/>
      <c r="I5" s="86"/>
      <c r="J5" s="87"/>
      <c r="K5" s="88"/>
      <c r="L5" s="88"/>
      <c r="M5" s="89">
        <v>274942</v>
      </c>
      <c r="N5" s="90"/>
    </row>
    <row r="6" spans="1:14" s="2" customFormat="1" ht="15" customHeight="1">
      <c r="A6" s="36">
        <v>2</v>
      </c>
      <c r="B6" s="37" t="s">
        <v>10</v>
      </c>
      <c r="C6" s="38" t="s">
        <v>31</v>
      </c>
      <c r="D6" s="39" t="s">
        <v>32</v>
      </c>
      <c r="E6" s="40"/>
      <c r="F6" s="41" t="s">
        <v>33</v>
      </c>
      <c r="G6" s="42">
        <v>45</v>
      </c>
      <c r="H6" s="43">
        <v>0.7</v>
      </c>
      <c r="I6" s="91"/>
      <c r="J6" s="92">
        <f>G6*H6</f>
        <v>31.499999999999996</v>
      </c>
      <c r="K6" s="45" t="s">
        <v>34</v>
      </c>
      <c r="L6" s="93">
        <v>93</v>
      </c>
      <c r="M6" s="69">
        <f>J6*L6</f>
        <v>2929.4999999999995</v>
      </c>
      <c r="N6" s="94" t="s">
        <v>35</v>
      </c>
    </row>
    <row r="7" spans="1:14" s="2" customFormat="1" ht="15" customHeight="1">
      <c r="A7" s="44"/>
      <c r="B7" s="37" t="s">
        <v>10</v>
      </c>
      <c r="C7" s="38" t="s">
        <v>31</v>
      </c>
      <c r="D7" s="39"/>
      <c r="E7" s="40"/>
      <c r="F7" s="41" t="s">
        <v>36</v>
      </c>
      <c r="G7" s="45">
        <v>51</v>
      </c>
      <c r="H7" s="46">
        <v>0.25</v>
      </c>
      <c r="I7" s="95"/>
      <c r="J7" s="96"/>
      <c r="K7" s="45" t="s">
        <v>37</v>
      </c>
      <c r="L7" s="93">
        <v>300</v>
      </c>
      <c r="M7" s="69">
        <v>15300</v>
      </c>
      <c r="N7" s="94"/>
    </row>
    <row r="8" spans="1:14" s="2" customFormat="1" ht="15" customHeight="1">
      <c r="A8" s="44"/>
      <c r="B8" s="37" t="s">
        <v>10</v>
      </c>
      <c r="C8" s="38" t="s">
        <v>31</v>
      </c>
      <c r="D8" s="39"/>
      <c r="E8" s="40"/>
      <c r="F8" s="41" t="s">
        <v>38</v>
      </c>
      <c r="G8" s="45"/>
      <c r="H8" s="46"/>
      <c r="I8" s="95"/>
      <c r="J8" s="96">
        <v>5</v>
      </c>
      <c r="K8" s="45" t="s">
        <v>39</v>
      </c>
      <c r="L8" s="93">
        <v>138</v>
      </c>
      <c r="M8" s="69">
        <f>L8*J8</f>
        <v>690</v>
      </c>
      <c r="N8" s="94"/>
    </row>
    <row r="9" spans="1:14" s="3" customFormat="1" ht="15" customHeight="1">
      <c r="A9" s="44"/>
      <c r="B9" s="37" t="s">
        <v>10</v>
      </c>
      <c r="C9" s="38" t="s">
        <v>31</v>
      </c>
      <c r="D9" s="39" t="s">
        <v>40</v>
      </c>
      <c r="E9" s="40"/>
      <c r="F9" s="41" t="s">
        <v>41</v>
      </c>
      <c r="G9" s="45">
        <v>43</v>
      </c>
      <c r="H9" s="46"/>
      <c r="I9" s="95"/>
      <c r="J9" s="96">
        <v>43</v>
      </c>
      <c r="K9" s="45" t="s">
        <v>42</v>
      </c>
      <c r="L9" s="93">
        <v>173</v>
      </c>
      <c r="M9" s="69">
        <f>J9*L9</f>
        <v>7439</v>
      </c>
      <c r="N9" s="94"/>
    </row>
    <row r="10" spans="1:14" s="2" customFormat="1" ht="15" customHeight="1">
      <c r="A10" s="47"/>
      <c r="B10" s="37" t="s">
        <v>10</v>
      </c>
      <c r="C10" s="48" t="s">
        <v>14</v>
      </c>
      <c r="D10" s="49"/>
      <c r="E10" s="50"/>
      <c r="F10" s="51"/>
      <c r="G10" s="52"/>
      <c r="H10" s="53"/>
      <c r="I10" s="97"/>
      <c r="J10" s="98"/>
      <c r="K10" s="52"/>
      <c r="L10" s="93"/>
      <c r="M10" s="99">
        <f>SUM(M6:M9)</f>
        <v>26358.5</v>
      </c>
      <c r="N10" s="90"/>
    </row>
    <row r="11" spans="1:14" s="2" customFormat="1" ht="15" customHeight="1">
      <c r="A11" s="36">
        <v>3</v>
      </c>
      <c r="B11" s="37" t="s">
        <v>43</v>
      </c>
      <c r="C11" s="38" t="s">
        <v>44</v>
      </c>
      <c r="D11" s="39" t="s">
        <v>45</v>
      </c>
      <c r="E11" s="40"/>
      <c r="F11" s="54" t="s">
        <v>46</v>
      </c>
      <c r="G11" s="55">
        <v>11.5</v>
      </c>
      <c r="H11" s="56">
        <v>4.2</v>
      </c>
      <c r="I11" s="100"/>
      <c r="J11" s="65">
        <f aca="true" t="shared" si="0" ref="J11:J15">G11*H11</f>
        <v>48.300000000000004</v>
      </c>
      <c r="K11" s="45" t="s">
        <v>34</v>
      </c>
      <c r="L11" s="93">
        <v>108</v>
      </c>
      <c r="M11" s="69">
        <f aca="true" t="shared" si="1" ref="M11:M15">J11*L11</f>
        <v>5216.400000000001</v>
      </c>
      <c r="N11" s="94" t="s">
        <v>47</v>
      </c>
    </row>
    <row r="12" spans="1:14" s="4" customFormat="1" ht="15" customHeight="1">
      <c r="A12" s="44"/>
      <c r="B12" s="37" t="s">
        <v>43</v>
      </c>
      <c r="C12" s="38" t="s">
        <v>44</v>
      </c>
      <c r="D12" s="39" t="s">
        <v>48</v>
      </c>
      <c r="E12" s="40"/>
      <c r="F12" s="54" t="s">
        <v>46</v>
      </c>
      <c r="G12" s="55">
        <v>16</v>
      </c>
      <c r="H12" s="56">
        <v>4</v>
      </c>
      <c r="I12" s="100"/>
      <c r="J12" s="65">
        <f t="shared" si="0"/>
        <v>64</v>
      </c>
      <c r="K12" s="45" t="s">
        <v>34</v>
      </c>
      <c r="L12" s="93">
        <v>108</v>
      </c>
      <c r="M12" s="69">
        <f t="shared" si="1"/>
        <v>6912</v>
      </c>
      <c r="N12" s="94" t="s">
        <v>47</v>
      </c>
    </row>
    <row r="13" spans="1:14" s="2" customFormat="1" ht="15" customHeight="1">
      <c r="A13" s="44"/>
      <c r="B13" s="37" t="s">
        <v>43</v>
      </c>
      <c r="C13" s="38" t="s">
        <v>44</v>
      </c>
      <c r="D13" s="39" t="s">
        <v>49</v>
      </c>
      <c r="E13" s="40"/>
      <c r="F13" s="54" t="s">
        <v>46</v>
      </c>
      <c r="G13" s="55">
        <v>17</v>
      </c>
      <c r="H13" s="56">
        <v>4.3</v>
      </c>
      <c r="I13" s="100"/>
      <c r="J13" s="65">
        <f t="shared" si="0"/>
        <v>73.1</v>
      </c>
      <c r="K13" s="45" t="s">
        <v>34</v>
      </c>
      <c r="L13" s="93">
        <v>108</v>
      </c>
      <c r="M13" s="69">
        <f t="shared" si="1"/>
        <v>7894.799999999999</v>
      </c>
      <c r="N13" s="94" t="s">
        <v>47</v>
      </c>
    </row>
    <row r="14" spans="1:14" s="3" customFormat="1" ht="15" customHeight="1">
      <c r="A14" s="44"/>
      <c r="B14" s="37" t="s">
        <v>43</v>
      </c>
      <c r="C14" s="38" t="s">
        <v>44</v>
      </c>
      <c r="D14" s="39" t="s">
        <v>50</v>
      </c>
      <c r="E14" s="40"/>
      <c r="F14" s="54" t="s">
        <v>46</v>
      </c>
      <c r="G14" s="55">
        <v>50</v>
      </c>
      <c r="H14" s="56">
        <v>4</v>
      </c>
      <c r="I14" s="100"/>
      <c r="J14" s="65">
        <f t="shared" si="0"/>
        <v>200</v>
      </c>
      <c r="K14" s="45" t="s">
        <v>34</v>
      </c>
      <c r="L14" s="93">
        <v>108</v>
      </c>
      <c r="M14" s="69">
        <f t="shared" si="1"/>
        <v>21600</v>
      </c>
      <c r="N14" s="94" t="s">
        <v>47</v>
      </c>
    </row>
    <row r="15" spans="1:14" s="3" customFormat="1" ht="15" customHeight="1">
      <c r="A15" s="44"/>
      <c r="B15" s="37" t="s">
        <v>43</v>
      </c>
      <c r="C15" s="57" t="s">
        <v>51</v>
      </c>
      <c r="D15" s="39" t="s">
        <v>52</v>
      </c>
      <c r="E15" s="40"/>
      <c r="F15" s="41" t="s">
        <v>33</v>
      </c>
      <c r="G15" s="55">
        <v>46</v>
      </c>
      <c r="H15" s="56">
        <v>0.8</v>
      </c>
      <c r="I15" s="100"/>
      <c r="J15" s="92">
        <f t="shared" si="0"/>
        <v>36.800000000000004</v>
      </c>
      <c r="K15" s="45" t="s">
        <v>34</v>
      </c>
      <c r="L15" s="93">
        <v>108</v>
      </c>
      <c r="M15" s="69">
        <f t="shared" si="1"/>
        <v>3974.4000000000005</v>
      </c>
      <c r="N15" s="94" t="s">
        <v>47</v>
      </c>
    </row>
    <row r="16" spans="1:14" s="3" customFormat="1" ht="15" customHeight="1">
      <c r="A16" s="44"/>
      <c r="B16" s="37" t="s">
        <v>43</v>
      </c>
      <c r="C16" s="57" t="s">
        <v>51</v>
      </c>
      <c r="D16" s="39"/>
      <c r="E16" s="40"/>
      <c r="F16" s="41" t="s">
        <v>36</v>
      </c>
      <c r="G16" s="55">
        <v>46</v>
      </c>
      <c r="H16" s="56">
        <v>0.5</v>
      </c>
      <c r="I16" s="100"/>
      <c r="J16" s="65"/>
      <c r="K16" s="45" t="s">
        <v>37</v>
      </c>
      <c r="L16" s="93">
        <v>60</v>
      </c>
      <c r="M16" s="69">
        <v>2760</v>
      </c>
      <c r="N16" s="94"/>
    </row>
    <row r="17" spans="1:14" s="3" customFormat="1" ht="15" customHeight="1">
      <c r="A17" s="44"/>
      <c r="B17" s="37" t="s">
        <v>43</v>
      </c>
      <c r="C17" s="57" t="s">
        <v>53</v>
      </c>
      <c r="D17" s="39" t="s">
        <v>49</v>
      </c>
      <c r="E17" s="40"/>
      <c r="F17" s="41" t="s">
        <v>54</v>
      </c>
      <c r="G17" s="55"/>
      <c r="H17" s="56"/>
      <c r="I17" s="100"/>
      <c r="J17" s="92">
        <v>2</v>
      </c>
      <c r="K17" s="45" t="s">
        <v>39</v>
      </c>
      <c r="L17" s="93">
        <v>6355</v>
      </c>
      <c r="M17" s="69">
        <v>12710</v>
      </c>
      <c r="N17" s="94"/>
    </row>
    <row r="18" spans="1:14" s="3" customFormat="1" ht="15" customHeight="1">
      <c r="A18" s="47"/>
      <c r="B18" s="37" t="s">
        <v>43</v>
      </c>
      <c r="C18" s="48" t="s">
        <v>55</v>
      </c>
      <c r="D18" s="58"/>
      <c r="E18" s="59"/>
      <c r="F18" s="60"/>
      <c r="G18" s="61"/>
      <c r="H18" s="53"/>
      <c r="I18" s="101"/>
      <c r="J18" s="102"/>
      <c r="K18" s="52"/>
      <c r="L18" s="52"/>
      <c r="M18" s="99">
        <f>SUM(M11:M16)</f>
        <v>48357.6</v>
      </c>
      <c r="N18" s="90"/>
    </row>
    <row r="19" spans="1:14" s="4" customFormat="1" ht="15" customHeight="1">
      <c r="A19" s="44">
        <v>4</v>
      </c>
      <c r="B19" s="37" t="s">
        <v>13</v>
      </c>
      <c r="C19" s="38" t="s">
        <v>56</v>
      </c>
      <c r="D19" s="62" t="s">
        <v>48</v>
      </c>
      <c r="E19" s="62"/>
      <c r="F19" s="63" t="s">
        <v>57</v>
      </c>
      <c r="G19" s="64">
        <v>25</v>
      </c>
      <c r="H19" s="65">
        <v>0.6</v>
      </c>
      <c r="I19" s="103"/>
      <c r="J19" s="92">
        <v>25</v>
      </c>
      <c r="K19" s="45" t="s">
        <v>42</v>
      </c>
      <c r="L19" s="93">
        <v>500</v>
      </c>
      <c r="M19" s="69">
        <f aca="true" t="shared" si="2" ref="M19:M23">J19*L19</f>
        <v>12500</v>
      </c>
      <c r="N19" s="104"/>
    </row>
    <row r="20" spans="1:14" s="4" customFormat="1" ht="15" customHeight="1">
      <c r="A20" s="44"/>
      <c r="B20" s="37" t="s">
        <v>13</v>
      </c>
      <c r="C20" s="38" t="s">
        <v>56</v>
      </c>
      <c r="D20" s="66" t="s">
        <v>48</v>
      </c>
      <c r="E20" s="66"/>
      <c r="F20" s="63" t="s">
        <v>58</v>
      </c>
      <c r="G20" s="64">
        <v>21.8</v>
      </c>
      <c r="H20" s="67">
        <v>1.5</v>
      </c>
      <c r="I20" s="105"/>
      <c r="J20" s="92">
        <f>G20*H20</f>
        <v>32.7</v>
      </c>
      <c r="K20" s="45" t="s">
        <v>34</v>
      </c>
      <c r="L20" s="93">
        <v>93</v>
      </c>
      <c r="M20" s="69">
        <f t="shared" si="2"/>
        <v>3041.1000000000004</v>
      </c>
      <c r="N20" s="94"/>
    </row>
    <row r="21" spans="1:14" s="2" customFormat="1" ht="15" customHeight="1">
      <c r="A21" s="44"/>
      <c r="B21" s="37" t="s">
        <v>13</v>
      </c>
      <c r="C21" s="38" t="s">
        <v>56</v>
      </c>
      <c r="D21" s="68" t="s">
        <v>59</v>
      </c>
      <c r="E21" s="68"/>
      <c r="F21" s="63" t="s">
        <v>60</v>
      </c>
      <c r="G21" s="69"/>
      <c r="H21" s="67"/>
      <c r="I21" s="95"/>
      <c r="J21" s="92">
        <v>40</v>
      </c>
      <c r="K21" s="45" t="s">
        <v>61</v>
      </c>
      <c r="L21" s="93">
        <v>70</v>
      </c>
      <c r="M21" s="69">
        <f t="shared" si="2"/>
        <v>2800</v>
      </c>
      <c r="N21" s="94"/>
    </row>
    <row r="22" spans="1:14" s="2" customFormat="1" ht="15" customHeight="1">
      <c r="A22" s="44"/>
      <c r="B22" s="37" t="s">
        <v>13</v>
      </c>
      <c r="C22" s="38" t="s">
        <v>56</v>
      </c>
      <c r="D22" s="70"/>
      <c r="E22" s="70"/>
      <c r="F22" s="41" t="s">
        <v>62</v>
      </c>
      <c r="G22" s="45">
        <v>3</v>
      </c>
      <c r="H22" s="46">
        <f>0.6+(I22*0.15)</f>
        <v>0.825</v>
      </c>
      <c r="I22" s="95">
        <v>1.5</v>
      </c>
      <c r="J22" s="96">
        <f>G22*H22*I22</f>
        <v>3.7124999999999995</v>
      </c>
      <c r="K22" s="45" t="s">
        <v>63</v>
      </c>
      <c r="L22" s="93">
        <v>110</v>
      </c>
      <c r="M22" s="69">
        <f t="shared" si="2"/>
        <v>408.37499999999994</v>
      </c>
      <c r="N22" s="94"/>
    </row>
    <row r="23" spans="1:14" s="2" customFormat="1" ht="15" customHeight="1">
      <c r="A23" s="44"/>
      <c r="B23" s="37" t="s">
        <v>13</v>
      </c>
      <c r="C23" s="57" t="s">
        <v>64</v>
      </c>
      <c r="D23" s="70" t="s">
        <v>50</v>
      </c>
      <c r="E23" s="70" t="s">
        <v>65</v>
      </c>
      <c r="F23" s="41" t="s">
        <v>41</v>
      </c>
      <c r="G23" s="45">
        <v>45</v>
      </c>
      <c r="H23" s="46"/>
      <c r="I23" s="95"/>
      <c r="J23" s="96">
        <v>45</v>
      </c>
      <c r="K23" s="45" t="s">
        <v>42</v>
      </c>
      <c r="L23" s="93">
        <v>173</v>
      </c>
      <c r="M23" s="69">
        <f t="shared" si="2"/>
        <v>7785</v>
      </c>
      <c r="N23" s="94"/>
    </row>
    <row r="24" spans="1:14" s="2" customFormat="1" ht="15" customHeight="1">
      <c r="A24" s="44"/>
      <c r="B24" s="37" t="s">
        <v>13</v>
      </c>
      <c r="C24" s="57" t="s">
        <v>64</v>
      </c>
      <c r="D24" s="70"/>
      <c r="E24" s="70"/>
      <c r="F24" s="41" t="s">
        <v>41</v>
      </c>
      <c r="G24" s="69">
        <v>50</v>
      </c>
      <c r="H24" s="67"/>
      <c r="I24" s="95"/>
      <c r="J24" s="92">
        <v>50</v>
      </c>
      <c r="K24" s="45" t="s">
        <v>42</v>
      </c>
      <c r="L24" s="93">
        <v>173</v>
      </c>
      <c r="M24" s="69">
        <f aca="true" t="shared" si="3" ref="M24:M30">J24*L24</f>
        <v>8650</v>
      </c>
      <c r="N24" s="94"/>
    </row>
    <row r="25" spans="1:14" s="2" customFormat="1" ht="15" customHeight="1">
      <c r="A25" s="44"/>
      <c r="B25" s="37" t="s">
        <v>13</v>
      </c>
      <c r="C25" s="57" t="s">
        <v>64</v>
      </c>
      <c r="D25" s="70"/>
      <c r="E25" s="70"/>
      <c r="F25" s="41" t="s">
        <v>41</v>
      </c>
      <c r="G25" s="69">
        <v>50</v>
      </c>
      <c r="H25" s="67"/>
      <c r="I25" s="95"/>
      <c r="J25" s="92">
        <v>50</v>
      </c>
      <c r="K25" s="45" t="s">
        <v>42</v>
      </c>
      <c r="L25" s="93">
        <v>173</v>
      </c>
      <c r="M25" s="69">
        <f t="shared" si="3"/>
        <v>8650</v>
      </c>
      <c r="N25" s="94"/>
    </row>
    <row r="26" spans="1:14" s="2" customFormat="1" ht="15" customHeight="1">
      <c r="A26" s="44"/>
      <c r="B26" s="37" t="s">
        <v>13</v>
      </c>
      <c r="C26" s="57" t="s">
        <v>64</v>
      </c>
      <c r="D26" s="70"/>
      <c r="E26" s="70"/>
      <c r="F26" s="41" t="s">
        <v>41</v>
      </c>
      <c r="G26" s="69">
        <v>50</v>
      </c>
      <c r="H26" s="67"/>
      <c r="I26" s="95"/>
      <c r="J26" s="92">
        <v>50</v>
      </c>
      <c r="K26" s="45" t="s">
        <v>42</v>
      </c>
      <c r="L26" s="93">
        <v>173</v>
      </c>
      <c r="M26" s="69">
        <f t="shared" si="3"/>
        <v>8650</v>
      </c>
      <c r="N26" s="94"/>
    </row>
    <row r="27" spans="1:14" s="2" customFormat="1" ht="15" customHeight="1">
      <c r="A27" s="44"/>
      <c r="B27" s="37" t="s">
        <v>13</v>
      </c>
      <c r="C27" s="57" t="s">
        <v>64</v>
      </c>
      <c r="D27" s="70"/>
      <c r="E27" s="70"/>
      <c r="F27" s="41" t="s">
        <v>41</v>
      </c>
      <c r="G27" s="69">
        <v>50</v>
      </c>
      <c r="H27" s="67"/>
      <c r="I27" s="95"/>
      <c r="J27" s="92">
        <v>50</v>
      </c>
      <c r="K27" s="45" t="s">
        <v>42</v>
      </c>
      <c r="L27" s="93">
        <v>173</v>
      </c>
      <c r="M27" s="69">
        <f t="shared" si="3"/>
        <v>8650</v>
      </c>
      <c r="N27" s="94"/>
    </row>
    <row r="28" spans="1:14" s="2" customFormat="1" ht="15" customHeight="1">
      <c r="A28" s="44"/>
      <c r="B28" s="37" t="s">
        <v>13</v>
      </c>
      <c r="C28" s="57" t="s">
        <v>64</v>
      </c>
      <c r="D28" s="70"/>
      <c r="E28" s="70"/>
      <c r="F28" s="41" t="s">
        <v>41</v>
      </c>
      <c r="G28" s="69">
        <v>50</v>
      </c>
      <c r="H28" s="67"/>
      <c r="I28" s="95"/>
      <c r="J28" s="92">
        <v>50</v>
      </c>
      <c r="K28" s="45" t="s">
        <v>42</v>
      </c>
      <c r="L28" s="93">
        <v>173</v>
      </c>
      <c r="M28" s="69">
        <f t="shared" si="3"/>
        <v>8650</v>
      </c>
      <c r="N28" s="94"/>
    </row>
    <row r="29" spans="1:14" s="2" customFormat="1" ht="15" customHeight="1">
      <c r="A29" s="44"/>
      <c r="B29" s="37" t="s">
        <v>13</v>
      </c>
      <c r="C29" s="57" t="s">
        <v>64</v>
      </c>
      <c r="D29" s="70"/>
      <c r="E29" s="70"/>
      <c r="F29" s="41" t="s">
        <v>41</v>
      </c>
      <c r="G29" s="69">
        <v>17</v>
      </c>
      <c r="H29" s="67"/>
      <c r="I29" s="95"/>
      <c r="J29" s="92">
        <v>17</v>
      </c>
      <c r="K29" s="45" t="s">
        <v>42</v>
      </c>
      <c r="L29" s="93">
        <v>173</v>
      </c>
      <c r="M29" s="69">
        <f t="shared" si="3"/>
        <v>2941</v>
      </c>
      <c r="N29" s="94"/>
    </row>
    <row r="30" spans="1:14" s="2" customFormat="1" ht="15" customHeight="1">
      <c r="A30" s="44"/>
      <c r="B30" s="37" t="s">
        <v>13</v>
      </c>
      <c r="C30" s="57" t="s">
        <v>64</v>
      </c>
      <c r="D30" s="70"/>
      <c r="E30" s="70"/>
      <c r="F30" s="41" t="s">
        <v>33</v>
      </c>
      <c r="G30" s="42">
        <v>26</v>
      </c>
      <c r="H30" s="43">
        <v>3.1</v>
      </c>
      <c r="I30" s="91"/>
      <c r="J30" s="92">
        <f>G30*H30</f>
        <v>80.60000000000001</v>
      </c>
      <c r="K30" s="45" t="s">
        <v>34</v>
      </c>
      <c r="L30" s="93">
        <v>93</v>
      </c>
      <c r="M30" s="69">
        <f t="shared" si="3"/>
        <v>7495.800000000001</v>
      </c>
      <c r="N30" s="94" t="s">
        <v>35</v>
      </c>
    </row>
    <row r="31" spans="1:14" s="2" customFormat="1" ht="15" customHeight="1">
      <c r="A31" s="44"/>
      <c r="B31" s="37" t="s">
        <v>13</v>
      </c>
      <c r="C31" s="57" t="s">
        <v>64</v>
      </c>
      <c r="D31" s="70"/>
      <c r="E31" s="70"/>
      <c r="F31" s="41" t="s">
        <v>33</v>
      </c>
      <c r="G31" s="69">
        <v>22</v>
      </c>
      <c r="H31" s="67">
        <v>2.4</v>
      </c>
      <c r="I31" s="95"/>
      <c r="J31" s="92">
        <f>G31*H31</f>
        <v>52.8</v>
      </c>
      <c r="K31" s="45" t="s">
        <v>34</v>
      </c>
      <c r="L31" s="93">
        <v>93</v>
      </c>
      <c r="M31" s="69">
        <f aca="true" t="shared" si="4" ref="M31:M34">J31*L31</f>
        <v>4910.4</v>
      </c>
      <c r="N31" s="94" t="s">
        <v>35</v>
      </c>
    </row>
    <row r="32" spans="1:14" s="2" customFormat="1" ht="15" customHeight="1">
      <c r="A32" s="44"/>
      <c r="B32" s="37" t="s">
        <v>13</v>
      </c>
      <c r="C32" s="57" t="s">
        <v>64</v>
      </c>
      <c r="D32" s="70"/>
      <c r="E32" s="70"/>
      <c r="F32" s="41" t="s">
        <v>33</v>
      </c>
      <c r="G32" s="69">
        <v>50</v>
      </c>
      <c r="H32" s="67">
        <v>1</v>
      </c>
      <c r="I32" s="95"/>
      <c r="J32" s="92">
        <f>G32*H32</f>
        <v>50</v>
      </c>
      <c r="K32" s="45" t="s">
        <v>34</v>
      </c>
      <c r="L32" s="93">
        <v>93</v>
      </c>
      <c r="M32" s="69">
        <f t="shared" si="4"/>
        <v>4650</v>
      </c>
      <c r="N32" s="94" t="s">
        <v>35</v>
      </c>
    </row>
    <row r="33" spans="1:14" s="2" customFormat="1" ht="15" customHeight="1">
      <c r="A33" s="44"/>
      <c r="B33" s="37" t="s">
        <v>13</v>
      </c>
      <c r="C33" s="57" t="s">
        <v>64</v>
      </c>
      <c r="D33" s="70"/>
      <c r="E33" s="70"/>
      <c r="F33" s="41" t="s">
        <v>66</v>
      </c>
      <c r="G33" s="71">
        <v>1.5</v>
      </c>
      <c r="H33" s="67">
        <v>0.5</v>
      </c>
      <c r="I33" s="95"/>
      <c r="J33" s="92">
        <v>2</v>
      </c>
      <c r="K33" s="45" t="s">
        <v>39</v>
      </c>
      <c r="L33" s="93">
        <v>210</v>
      </c>
      <c r="M33" s="69">
        <f>L33*J33</f>
        <v>420</v>
      </c>
      <c r="N33" s="94"/>
    </row>
    <row r="34" spans="1:14" s="2" customFormat="1" ht="15" customHeight="1">
      <c r="A34" s="44"/>
      <c r="B34" s="37" t="s">
        <v>13</v>
      </c>
      <c r="C34" s="57" t="s">
        <v>64</v>
      </c>
      <c r="D34" s="70"/>
      <c r="E34" s="70"/>
      <c r="F34" s="41" t="s">
        <v>67</v>
      </c>
      <c r="G34" s="45">
        <v>4.6</v>
      </c>
      <c r="H34" s="46">
        <v>0.5</v>
      </c>
      <c r="I34" s="95">
        <v>2</v>
      </c>
      <c r="J34" s="96">
        <f>G34*H34*I34</f>
        <v>4.6</v>
      </c>
      <c r="K34" s="45" t="s">
        <v>63</v>
      </c>
      <c r="L34" s="93">
        <v>380</v>
      </c>
      <c r="M34" s="69">
        <f t="shared" si="4"/>
        <v>1747.9999999999998</v>
      </c>
      <c r="N34" s="94"/>
    </row>
    <row r="35" spans="1:14" s="3" customFormat="1" ht="15" customHeight="1">
      <c r="A35" s="47"/>
      <c r="B35" s="37" t="s">
        <v>13</v>
      </c>
      <c r="C35" s="48" t="s">
        <v>14</v>
      </c>
      <c r="D35" s="49"/>
      <c r="E35" s="50"/>
      <c r="F35" s="60"/>
      <c r="G35" s="61"/>
      <c r="H35" s="53"/>
      <c r="I35" s="101"/>
      <c r="J35" s="102"/>
      <c r="K35" s="52"/>
      <c r="L35" s="52"/>
      <c r="M35" s="99">
        <f>SUM(M19:M34)</f>
        <v>91949.675</v>
      </c>
      <c r="N35" s="90"/>
    </row>
    <row r="36" spans="1:14" s="2" customFormat="1" ht="15" customHeight="1">
      <c r="A36" s="44"/>
      <c r="B36" s="22" t="s">
        <v>8</v>
      </c>
      <c r="C36" s="23" t="s">
        <v>68</v>
      </c>
      <c r="D36" s="39" t="s">
        <v>69</v>
      </c>
      <c r="E36" s="40"/>
      <c r="F36" s="41" t="s">
        <v>41</v>
      </c>
      <c r="G36" s="45">
        <v>147</v>
      </c>
      <c r="H36" s="46"/>
      <c r="I36" s="95"/>
      <c r="J36" s="96">
        <v>147</v>
      </c>
      <c r="K36" s="45" t="s">
        <v>42</v>
      </c>
      <c r="L36" s="93">
        <v>173</v>
      </c>
      <c r="M36" s="69">
        <f>J36*L36</f>
        <v>25431</v>
      </c>
      <c r="N36" s="94"/>
    </row>
    <row r="37" spans="1:14" s="2" customFormat="1" ht="15" customHeight="1">
      <c r="A37" s="44"/>
      <c r="B37" s="22" t="s">
        <v>8</v>
      </c>
      <c r="C37" s="23" t="s">
        <v>68</v>
      </c>
      <c r="D37" s="39"/>
      <c r="E37" s="40"/>
      <c r="F37" s="41" t="s">
        <v>41</v>
      </c>
      <c r="G37" s="45">
        <v>9.6</v>
      </c>
      <c r="H37" s="46"/>
      <c r="I37" s="95"/>
      <c r="J37" s="96">
        <v>9.6</v>
      </c>
      <c r="K37" s="45" t="s">
        <v>42</v>
      </c>
      <c r="L37" s="93">
        <v>173</v>
      </c>
      <c r="M37" s="69">
        <f>J37*L37</f>
        <v>1660.8</v>
      </c>
      <c r="N37" s="94"/>
    </row>
    <row r="38" spans="1:14" s="2" customFormat="1" ht="15" customHeight="1">
      <c r="A38" s="44"/>
      <c r="B38" s="22" t="s">
        <v>8</v>
      </c>
      <c r="C38" s="23" t="s">
        <v>68</v>
      </c>
      <c r="D38" s="39"/>
      <c r="E38" s="40"/>
      <c r="F38" s="63" t="s">
        <v>70</v>
      </c>
      <c r="G38" s="45">
        <v>30</v>
      </c>
      <c r="H38" s="67">
        <v>0.2</v>
      </c>
      <c r="I38" s="95">
        <v>0.45</v>
      </c>
      <c r="J38" s="92"/>
      <c r="K38" s="45" t="s">
        <v>42</v>
      </c>
      <c r="L38" s="93">
        <v>54</v>
      </c>
      <c r="M38" s="69">
        <f aca="true" t="shared" si="5" ref="M38:M40">L38*G38</f>
        <v>1620</v>
      </c>
      <c r="N38" s="94"/>
    </row>
    <row r="39" spans="1:14" s="2" customFormat="1" ht="15" customHeight="1">
      <c r="A39" s="44"/>
      <c r="B39" s="22" t="s">
        <v>8</v>
      </c>
      <c r="C39" s="23" t="s">
        <v>68</v>
      </c>
      <c r="D39" s="39"/>
      <c r="E39" s="40"/>
      <c r="F39" s="63" t="s">
        <v>71</v>
      </c>
      <c r="G39" s="45">
        <v>30</v>
      </c>
      <c r="H39" s="67">
        <v>0.4</v>
      </c>
      <c r="I39" s="95">
        <v>0.08</v>
      </c>
      <c r="J39" s="92"/>
      <c r="K39" s="45" t="s">
        <v>42</v>
      </c>
      <c r="L39" s="93">
        <v>14</v>
      </c>
      <c r="M39" s="69">
        <f t="shared" si="5"/>
        <v>420</v>
      </c>
      <c r="N39" s="94"/>
    </row>
    <row r="40" spans="1:14" s="2" customFormat="1" ht="15" customHeight="1">
      <c r="A40" s="44"/>
      <c r="B40" s="22" t="s">
        <v>8</v>
      </c>
      <c r="C40" s="23" t="s">
        <v>68</v>
      </c>
      <c r="D40" s="39"/>
      <c r="E40" s="40"/>
      <c r="F40" s="63" t="s">
        <v>72</v>
      </c>
      <c r="G40" s="45">
        <v>25</v>
      </c>
      <c r="H40" s="67">
        <v>0.4</v>
      </c>
      <c r="I40" s="95">
        <v>0.08</v>
      </c>
      <c r="J40" s="92"/>
      <c r="K40" s="45" t="s">
        <v>42</v>
      </c>
      <c r="L40" s="93">
        <v>14</v>
      </c>
      <c r="M40" s="69">
        <f t="shared" si="5"/>
        <v>350</v>
      </c>
      <c r="N40" s="94"/>
    </row>
    <row r="41" spans="1:14" s="2" customFormat="1" ht="15" customHeight="1">
      <c r="A41" s="44"/>
      <c r="B41" s="22" t="s">
        <v>8</v>
      </c>
      <c r="C41" s="23" t="s">
        <v>68</v>
      </c>
      <c r="D41" s="39"/>
      <c r="E41" s="40"/>
      <c r="F41" s="63" t="s">
        <v>73</v>
      </c>
      <c r="G41" s="45">
        <v>150</v>
      </c>
      <c r="H41" s="67">
        <v>9</v>
      </c>
      <c r="I41" s="95">
        <v>2</v>
      </c>
      <c r="J41" s="92">
        <f>I41*H41*G41</f>
        <v>2700</v>
      </c>
      <c r="K41" s="45" t="s">
        <v>63</v>
      </c>
      <c r="L41" s="93">
        <v>10</v>
      </c>
      <c r="M41" s="69">
        <f>L41*J41</f>
        <v>27000</v>
      </c>
      <c r="N41" s="94" t="s">
        <v>74</v>
      </c>
    </row>
    <row r="42" spans="1:14" s="2" customFormat="1" ht="15" customHeight="1">
      <c r="A42" s="44"/>
      <c r="B42" s="22" t="s">
        <v>8</v>
      </c>
      <c r="C42" s="48" t="s">
        <v>14</v>
      </c>
      <c r="D42" s="49"/>
      <c r="E42" s="50"/>
      <c r="F42" s="51"/>
      <c r="G42" s="52"/>
      <c r="H42" s="53"/>
      <c r="I42" s="97"/>
      <c r="J42" s="106"/>
      <c r="K42" s="52"/>
      <c r="L42" s="52"/>
      <c r="M42" s="99">
        <f>SUM(M36:M41)</f>
        <v>56481.8</v>
      </c>
      <c r="N42" s="90"/>
    </row>
    <row r="43" spans="1:14" s="2" customFormat="1" ht="18" customHeight="1">
      <c r="A43" s="36">
        <v>7</v>
      </c>
      <c r="B43" s="22" t="s">
        <v>11</v>
      </c>
      <c r="C43" s="72" t="s">
        <v>75</v>
      </c>
      <c r="D43" s="73" t="s">
        <v>76</v>
      </c>
      <c r="E43" s="74"/>
      <c r="F43" s="54" t="s">
        <v>77</v>
      </c>
      <c r="G43" s="55">
        <v>202.4</v>
      </c>
      <c r="H43" s="75">
        <v>0.5</v>
      </c>
      <c r="I43" s="100">
        <v>0.6</v>
      </c>
      <c r="J43" s="92">
        <f>G43*H43*I43</f>
        <v>60.72</v>
      </c>
      <c r="K43" s="45" t="s">
        <v>63</v>
      </c>
      <c r="L43" s="93">
        <v>380</v>
      </c>
      <c r="M43" s="69">
        <f>L43*J43</f>
        <v>23073.6</v>
      </c>
      <c r="N43" s="94"/>
    </row>
    <row r="44" spans="1:14" s="2" customFormat="1" ht="13.5" customHeight="1">
      <c r="A44" s="44"/>
      <c r="B44" s="22" t="s">
        <v>11</v>
      </c>
      <c r="C44" s="72" t="s">
        <v>75</v>
      </c>
      <c r="D44" s="73"/>
      <c r="E44" s="74"/>
      <c r="F44" s="54" t="s">
        <v>77</v>
      </c>
      <c r="G44" s="55">
        <v>20.3</v>
      </c>
      <c r="H44" s="75">
        <v>0.5</v>
      </c>
      <c r="I44" s="100">
        <v>0.6</v>
      </c>
      <c r="J44" s="92">
        <f>G44*H44*I44</f>
        <v>6.09</v>
      </c>
      <c r="K44" s="45" t="s">
        <v>63</v>
      </c>
      <c r="L44" s="93">
        <v>380</v>
      </c>
      <c r="M44" s="69">
        <f>L44*J44</f>
        <v>2314.2</v>
      </c>
      <c r="N44" s="94"/>
    </row>
    <row r="45" spans="1:14" s="2" customFormat="1" ht="15" customHeight="1">
      <c r="A45" s="44"/>
      <c r="B45" s="22" t="s">
        <v>11</v>
      </c>
      <c r="C45" s="72" t="s">
        <v>75</v>
      </c>
      <c r="D45" s="73" t="s">
        <v>78</v>
      </c>
      <c r="E45" s="74"/>
      <c r="F45" s="54" t="s">
        <v>77</v>
      </c>
      <c r="G45" s="55">
        <v>15.3</v>
      </c>
      <c r="H45" s="75">
        <v>0.5</v>
      </c>
      <c r="I45" s="100">
        <v>0.6</v>
      </c>
      <c r="J45" s="92">
        <f>G45*H45*I45</f>
        <v>4.59</v>
      </c>
      <c r="K45" s="45" t="s">
        <v>63</v>
      </c>
      <c r="L45" s="93">
        <v>380</v>
      </c>
      <c r="M45" s="69">
        <f>L45*J45</f>
        <v>1744.2</v>
      </c>
      <c r="N45" s="94"/>
    </row>
    <row r="46" spans="1:14" s="2" customFormat="1" ht="15" customHeight="1">
      <c r="A46" s="47"/>
      <c r="B46" s="22" t="s">
        <v>11</v>
      </c>
      <c r="C46" s="48" t="s">
        <v>14</v>
      </c>
      <c r="D46" s="49"/>
      <c r="E46" s="50"/>
      <c r="F46" s="51"/>
      <c r="G46" s="52"/>
      <c r="H46" s="53"/>
      <c r="I46" s="97"/>
      <c r="J46" s="106"/>
      <c r="K46" s="52"/>
      <c r="L46" s="52"/>
      <c r="M46" s="69">
        <f>SUM(M43:M45)</f>
        <v>27132</v>
      </c>
      <c r="N46" s="90"/>
    </row>
    <row r="47" spans="1:14" s="2" customFormat="1" ht="15" customHeight="1">
      <c r="A47" s="36">
        <v>10</v>
      </c>
      <c r="B47" s="22" t="s">
        <v>9</v>
      </c>
      <c r="C47" s="76" t="s">
        <v>79</v>
      </c>
      <c r="D47" s="73" t="s">
        <v>48</v>
      </c>
      <c r="E47" s="74" t="s">
        <v>80</v>
      </c>
      <c r="F47" s="77" t="s">
        <v>81</v>
      </c>
      <c r="G47" s="78"/>
      <c r="H47" s="75"/>
      <c r="I47" s="100"/>
      <c r="J47" s="92">
        <v>1000</v>
      </c>
      <c r="K47" s="45" t="s">
        <v>39</v>
      </c>
      <c r="L47" s="93">
        <v>20.38</v>
      </c>
      <c r="M47" s="69">
        <f aca="true" t="shared" si="6" ref="M47:M52">J47*L47</f>
        <v>20380</v>
      </c>
      <c r="N47" s="94" t="s">
        <v>82</v>
      </c>
    </row>
    <row r="48" spans="1:14" s="2" customFormat="1" ht="15" customHeight="1">
      <c r="A48" s="44"/>
      <c r="B48" s="22" t="s">
        <v>9</v>
      </c>
      <c r="C48" s="76" t="s">
        <v>83</v>
      </c>
      <c r="D48" s="73"/>
      <c r="E48" s="74"/>
      <c r="F48" s="79" t="s">
        <v>84</v>
      </c>
      <c r="G48" s="80"/>
      <c r="H48" s="75"/>
      <c r="I48" s="100"/>
      <c r="J48" s="92">
        <v>80</v>
      </c>
      <c r="K48" s="45" t="s">
        <v>61</v>
      </c>
      <c r="L48" s="93">
        <v>9</v>
      </c>
      <c r="M48" s="69">
        <v>720</v>
      </c>
      <c r="N48" s="94"/>
    </row>
    <row r="49" spans="1:14" s="2" customFormat="1" ht="15" customHeight="1">
      <c r="A49" s="47"/>
      <c r="B49" s="22" t="s">
        <v>9</v>
      </c>
      <c r="C49" s="48" t="s">
        <v>14</v>
      </c>
      <c r="D49" s="49"/>
      <c r="E49" s="50"/>
      <c r="F49" s="51"/>
      <c r="G49" s="52"/>
      <c r="H49" s="53"/>
      <c r="I49" s="97"/>
      <c r="J49" s="106"/>
      <c r="K49" s="52"/>
      <c r="L49" s="52"/>
      <c r="M49" s="69">
        <f>SUM(M47:M48)</f>
        <v>21100</v>
      </c>
      <c r="N49" s="90"/>
    </row>
    <row r="50" spans="1:14" s="2" customFormat="1" ht="15" customHeight="1">
      <c r="A50" s="36">
        <v>11</v>
      </c>
      <c r="B50" s="22" t="s">
        <v>12</v>
      </c>
      <c r="C50" s="76" t="s">
        <v>85</v>
      </c>
      <c r="D50" s="73" t="s">
        <v>86</v>
      </c>
      <c r="E50" s="74"/>
      <c r="F50" s="63" t="s">
        <v>87</v>
      </c>
      <c r="G50" s="64">
        <v>36</v>
      </c>
      <c r="H50" s="65">
        <v>0.3</v>
      </c>
      <c r="I50" s="103"/>
      <c r="J50" s="92">
        <v>36</v>
      </c>
      <c r="K50" s="45" t="s">
        <v>42</v>
      </c>
      <c r="L50" s="93">
        <v>40</v>
      </c>
      <c r="M50" s="69">
        <f t="shared" si="6"/>
        <v>1440</v>
      </c>
      <c r="N50" s="94"/>
    </row>
    <row r="51" spans="1:14" s="2" customFormat="1" ht="15" customHeight="1">
      <c r="A51" s="44"/>
      <c r="B51" s="22" t="s">
        <v>12</v>
      </c>
      <c r="C51" s="76" t="s">
        <v>85</v>
      </c>
      <c r="D51" s="73"/>
      <c r="E51" s="74"/>
      <c r="F51" s="54" t="s">
        <v>88</v>
      </c>
      <c r="G51" s="45">
        <v>4</v>
      </c>
      <c r="H51" s="46">
        <v>0.1</v>
      </c>
      <c r="I51" s="95">
        <v>1.3</v>
      </c>
      <c r="J51" s="96">
        <f aca="true" t="shared" si="7" ref="J51:J54">G51*H51*I51</f>
        <v>0.52</v>
      </c>
      <c r="K51" s="45" t="s">
        <v>63</v>
      </c>
      <c r="L51" s="93">
        <v>230</v>
      </c>
      <c r="M51" s="69">
        <f t="shared" si="6"/>
        <v>119.60000000000001</v>
      </c>
      <c r="N51" s="94"/>
    </row>
    <row r="52" spans="1:14" s="2" customFormat="1" ht="15" customHeight="1">
      <c r="A52" s="44"/>
      <c r="B52" s="22" t="s">
        <v>12</v>
      </c>
      <c r="C52" s="76" t="s">
        <v>85</v>
      </c>
      <c r="D52" s="73"/>
      <c r="E52" s="74"/>
      <c r="F52" s="54" t="s">
        <v>88</v>
      </c>
      <c r="G52" s="45">
        <v>4</v>
      </c>
      <c r="H52" s="46">
        <v>0.1</v>
      </c>
      <c r="I52" s="95">
        <v>1.3</v>
      </c>
      <c r="J52" s="96">
        <f t="shared" si="7"/>
        <v>0.52</v>
      </c>
      <c r="K52" s="45" t="s">
        <v>63</v>
      </c>
      <c r="L52" s="93">
        <v>230</v>
      </c>
      <c r="M52" s="69">
        <f t="shared" si="6"/>
        <v>119.60000000000001</v>
      </c>
      <c r="N52" s="94"/>
    </row>
    <row r="53" spans="1:14" s="2" customFormat="1" ht="15" customHeight="1">
      <c r="A53" s="44"/>
      <c r="B53" s="22" t="s">
        <v>12</v>
      </c>
      <c r="C53" s="76" t="s">
        <v>85</v>
      </c>
      <c r="D53" s="73"/>
      <c r="E53" s="74"/>
      <c r="F53" s="54" t="s">
        <v>89</v>
      </c>
      <c r="G53" s="55"/>
      <c r="H53" s="75"/>
      <c r="I53" s="100"/>
      <c r="J53" s="92">
        <v>8</v>
      </c>
      <c r="K53" s="45" t="s">
        <v>90</v>
      </c>
      <c r="L53" s="93">
        <v>25</v>
      </c>
      <c r="M53" s="69">
        <f>L53*J53</f>
        <v>200</v>
      </c>
      <c r="N53" s="94"/>
    </row>
    <row r="54" spans="1:14" s="2" customFormat="1" ht="15" customHeight="1">
      <c r="A54" s="44"/>
      <c r="B54" s="22" t="s">
        <v>12</v>
      </c>
      <c r="C54" s="76" t="s">
        <v>85</v>
      </c>
      <c r="D54" s="73"/>
      <c r="E54" s="74"/>
      <c r="F54" s="54" t="s">
        <v>91</v>
      </c>
      <c r="G54" s="45">
        <v>3</v>
      </c>
      <c r="H54" s="46">
        <f>0.6+(I54*0.15)</f>
        <v>0.975</v>
      </c>
      <c r="I54" s="95">
        <v>2.5</v>
      </c>
      <c r="J54" s="96">
        <f t="shared" si="7"/>
        <v>7.3125</v>
      </c>
      <c r="K54" s="45" t="s">
        <v>63</v>
      </c>
      <c r="L54" s="93">
        <v>230</v>
      </c>
      <c r="M54" s="69">
        <f>J54*L54</f>
        <v>1681.875</v>
      </c>
      <c r="N54" s="94"/>
    </row>
    <row r="55" spans="1:14" s="2" customFormat="1" ht="15" customHeight="1">
      <c r="A55" s="47"/>
      <c r="B55" s="22"/>
      <c r="C55" s="48" t="s">
        <v>14</v>
      </c>
      <c r="D55" s="49"/>
      <c r="E55" s="50"/>
      <c r="F55" s="51"/>
      <c r="G55" s="52"/>
      <c r="H55" s="53"/>
      <c r="I55" s="97"/>
      <c r="J55" s="106"/>
      <c r="K55" s="52"/>
      <c r="L55" s="52"/>
      <c r="M55" s="69">
        <f>SUM(M50:M54)</f>
        <v>3561.075</v>
      </c>
      <c r="N55" s="90"/>
    </row>
    <row r="56" spans="2:12" s="1" customFormat="1" ht="15.75" customHeight="1">
      <c r="B56" s="5"/>
      <c r="C56" s="6"/>
      <c r="D56" s="7"/>
      <c r="E56" s="8"/>
      <c r="H56" s="9"/>
      <c r="I56" s="10"/>
      <c r="J56" s="11"/>
      <c r="K56" s="12"/>
      <c r="L56" s="12"/>
    </row>
    <row r="57" spans="2:12" s="1" customFormat="1" ht="15.75" customHeight="1">
      <c r="B57" s="5"/>
      <c r="C57" s="6"/>
      <c r="D57" s="7"/>
      <c r="E57" s="8"/>
      <c r="H57" s="9"/>
      <c r="I57" s="10"/>
      <c r="J57" s="11"/>
      <c r="K57" s="12"/>
      <c r="L57" s="12"/>
    </row>
    <row r="58" spans="2:12" s="1" customFormat="1" ht="15.75" customHeight="1">
      <c r="B58" s="5"/>
      <c r="C58" s="6"/>
      <c r="D58" s="7"/>
      <c r="E58" s="8"/>
      <c r="H58" s="9"/>
      <c r="I58" s="10"/>
      <c r="J58" s="11"/>
      <c r="K58" s="12"/>
      <c r="L58" s="12"/>
    </row>
    <row r="59" spans="2:12" s="1" customFormat="1" ht="15.75" customHeight="1">
      <c r="B59" s="5"/>
      <c r="C59" s="6"/>
      <c r="D59" s="7"/>
      <c r="E59" s="8"/>
      <c r="H59" s="9"/>
      <c r="I59" s="10"/>
      <c r="J59" s="11"/>
      <c r="K59" s="12"/>
      <c r="L59" s="12"/>
    </row>
    <row r="60" spans="2:12" s="1" customFormat="1" ht="15.75" customHeight="1">
      <c r="B60" s="5"/>
      <c r="C60" s="6"/>
      <c r="D60" s="7"/>
      <c r="E60" s="8"/>
      <c r="H60" s="9"/>
      <c r="I60" s="10"/>
      <c r="J60" s="11"/>
      <c r="K60" s="12"/>
      <c r="L60" s="12"/>
    </row>
    <row r="61" spans="2:12" s="1" customFormat="1" ht="15.75" customHeight="1">
      <c r="B61" s="5"/>
      <c r="C61" s="6"/>
      <c r="D61" s="7"/>
      <c r="E61" s="8"/>
      <c r="H61" s="9"/>
      <c r="I61" s="10"/>
      <c r="J61" s="11"/>
      <c r="K61" s="12"/>
      <c r="L61" s="12"/>
    </row>
    <row r="62" spans="2:12" s="1" customFormat="1" ht="15.75" customHeight="1">
      <c r="B62" s="5"/>
      <c r="C62" s="6"/>
      <c r="D62" s="7"/>
      <c r="E62" s="8"/>
      <c r="H62" s="9"/>
      <c r="I62" s="10"/>
      <c r="J62" s="11"/>
      <c r="K62" s="12"/>
      <c r="L62" s="12"/>
    </row>
    <row r="63" spans="2:12" s="1" customFormat="1" ht="15.75" customHeight="1">
      <c r="B63" s="5"/>
      <c r="C63" s="6"/>
      <c r="D63" s="7"/>
      <c r="E63" s="8"/>
      <c r="H63" s="9"/>
      <c r="I63" s="10"/>
      <c r="J63" s="11"/>
      <c r="K63" s="12"/>
      <c r="L63" s="12"/>
    </row>
    <row r="64" spans="2:12" s="1" customFormat="1" ht="15.75" customHeight="1">
      <c r="B64" s="5"/>
      <c r="C64" s="6"/>
      <c r="D64" s="7"/>
      <c r="E64" s="8"/>
      <c r="H64" s="9"/>
      <c r="I64" s="10"/>
      <c r="J64" s="11"/>
      <c r="K64" s="12"/>
      <c r="L64" s="12"/>
    </row>
    <row r="65" spans="2:12" s="1" customFormat="1" ht="15.75" customHeight="1">
      <c r="B65" s="5"/>
      <c r="C65" s="6"/>
      <c r="D65" s="7"/>
      <c r="E65" s="8"/>
      <c r="H65" s="9"/>
      <c r="I65" s="10"/>
      <c r="J65" s="11"/>
      <c r="K65" s="12"/>
      <c r="L65" s="12"/>
    </row>
    <row r="66" spans="2:12" s="1" customFormat="1" ht="15.75" customHeight="1">
      <c r="B66" s="5"/>
      <c r="C66" s="6"/>
      <c r="D66" s="7"/>
      <c r="E66" s="8"/>
      <c r="H66" s="9"/>
      <c r="I66" s="10"/>
      <c r="J66" s="11"/>
      <c r="K66" s="12"/>
      <c r="L66" s="12"/>
    </row>
    <row r="67" spans="2:12" s="1" customFormat="1" ht="15.75" customHeight="1">
      <c r="B67" s="5"/>
      <c r="C67" s="6"/>
      <c r="D67" s="7"/>
      <c r="E67" s="8"/>
      <c r="H67" s="9"/>
      <c r="I67" s="10"/>
      <c r="J67" s="11"/>
      <c r="K67" s="12"/>
      <c r="L67" s="12"/>
    </row>
    <row r="68" spans="2:12" s="1" customFormat="1" ht="15.75" customHeight="1">
      <c r="B68" s="5"/>
      <c r="C68" s="6"/>
      <c r="D68" s="7"/>
      <c r="E68" s="8"/>
      <c r="H68" s="9"/>
      <c r="I68" s="10"/>
      <c r="J68" s="11"/>
      <c r="K68" s="12"/>
      <c r="L68" s="12"/>
    </row>
    <row r="69" spans="2:12" s="1" customFormat="1" ht="15.75" customHeight="1">
      <c r="B69" s="5"/>
      <c r="C69" s="6"/>
      <c r="D69" s="7"/>
      <c r="E69" s="8"/>
      <c r="H69" s="9"/>
      <c r="I69" s="10"/>
      <c r="J69" s="11"/>
      <c r="K69" s="12"/>
      <c r="L69" s="12"/>
    </row>
    <row r="70" spans="2:12" s="1" customFormat="1" ht="15.75" customHeight="1">
      <c r="B70" s="5"/>
      <c r="C70" s="6"/>
      <c r="D70" s="7"/>
      <c r="E70" s="8"/>
      <c r="H70" s="9"/>
      <c r="I70" s="10"/>
      <c r="J70" s="11"/>
      <c r="K70" s="12"/>
      <c r="L70" s="12"/>
    </row>
    <row r="71" spans="2:12" s="1" customFormat="1" ht="15.75" customHeight="1">
      <c r="B71" s="5"/>
      <c r="C71" s="6"/>
      <c r="D71" s="7"/>
      <c r="E71" s="8"/>
      <c r="H71" s="9"/>
      <c r="I71" s="10"/>
      <c r="J71" s="11"/>
      <c r="K71" s="12"/>
      <c r="L71" s="12"/>
    </row>
    <row r="72" spans="2:12" s="1" customFormat="1" ht="15.75" customHeight="1">
      <c r="B72" s="5"/>
      <c r="C72" s="6"/>
      <c r="D72" s="7"/>
      <c r="E72" s="8"/>
      <c r="H72" s="9"/>
      <c r="I72" s="10"/>
      <c r="J72" s="11"/>
      <c r="K72" s="12"/>
      <c r="L72" s="12"/>
    </row>
  </sheetData>
  <sheetProtection/>
  <mergeCells count="10">
    <mergeCell ref="A2:N2"/>
    <mergeCell ref="F47:G47"/>
    <mergeCell ref="F48:G48"/>
    <mergeCell ref="A6:A9"/>
    <mergeCell ref="A11:A18"/>
    <mergeCell ref="A19:A35"/>
    <mergeCell ref="A36:A42"/>
    <mergeCell ref="A43:A46"/>
    <mergeCell ref="A47:A49"/>
    <mergeCell ref="A50:A55"/>
  </mergeCells>
  <printOptions/>
  <pageMargins left="0.36" right="0.36" top="0.61" bottom="0.61" header="0.31" footer="0.31"/>
  <pageSetup horizontalDpi="600" verticalDpi="600" orientation="portrait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WWW.BLUE08.CN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蓝影论坛</dc:creator>
  <cp:keywords/>
  <dc:description/>
  <cp:lastModifiedBy>Administrator</cp:lastModifiedBy>
  <cp:lastPrinted>2017-06-27T03:15:44Z</cp:lastPrinted>
  <dcterms:created xsi:type="dcterms:W3CDTF">2014-04-11T03:58:58Z</dcterms:created>
  <dcterms:modified xsi:type="dcterms:W3CDTF">2020-08-17T08:33:35Z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ubyTemplate">
    <vt:lpwstr>11</vt:lpwstr>
  </property>
</Properties>
</file>