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8265" firstSheet="2" activeTab="2"/>
  </bookViews>
  <sheets>
    <sheet name="Macro3" sheetId="1" state="veryHidden" r:id="rId1"/>
    <sheet name="Macro1" sheetId="2" state="veryHidden" r:id="rId2"/>
    <sheet name="2020年下半年养护经费拨付表 (2)" sheetId="3" r:id="rId3"/>
  </sheets>
  <definedNames/>
  <calcPr fullCalcOnLoad="1"/>
</workbook>
</file>

<file path=xl/sharedStrings.xml><?xml version="1.0" encoding="utf-8"?>
<sst xmlns="http://schemas.openxmlformats.org/spreadsheetml/2006/main" count="114" uniqueCount="48">
  <si>
    <t>2021年青田县乡村公路第一期日常养护资金拨付统计表</t>
  </si>
  <si>
    <t>单位：元</t>
  </si>
  <si>
    <t>序号</t>
  </si>
  <si>
    <t>乡镇名称</t>
  </si>
  <si>
    <t>养护里程(公里)</t>
  </si>
  <si>
    <t>养护里程</t>
  </si>
  <si>
    <t>拨付标准</t>
  </si>
  <si>
    <t>实际金额</t>
  </si>
  <si>
    <t>乡道</t>
  </si>
  <si>
    <t>村道</t>
  </si>
  <si>
    <t xml:space="preserve">金额   </t>
  </si>
  <si>
    <t>鹤城街道</t>
  </si>
  <si>
    <t>元/公里</t>
  </si>
  <si>
    <t>瓯南街道</t>
  </si>
  <si>
    <t>油竹街道</t>
  </si>
  <si>
    <t>三溪口街道</t>
  </si>
  <si>
    <t>山口镇　</t>
  </si>
  <si>
    <t>方山乡</t>
  </si>
  <si>
    <t>仁庄镇</t>
  </si>
  <si>
    <t>汤洋乡</t>
  </si>
  <si>
    <t>温溪镇</t>
  </si>
  <si>
    <t>小舟山乡</t>
  </si>
  <si>
    <t>吴坑乡</t>
  </si>
  <si>
    <t>贵岙乡</t>
  </si>
  <si>
    <t>阜山乡</t>
  </si>
  <si>
    <t>章旦乡</t>
  </si>
  <si>
    <t>东源镇</t>
  </si>
  <si>
    <t xml:space="preserve">黄垟乡 </t>
  </si>
  <si>
    <t>万山乡</t>
  </si>
  <si>
    <t>高湖镇</t>
  </si>
  <si>
    <t>季宅乡</t>
  </si>
  <si>
    <t>船寮镇</t>
  </si>
  <si>
    <t>万阜乡</t>
  </si>
  <si>
    <t>仁宫乡</t>
  </si>
  <si>
    <t>巨浦乡</t>
  </si>
  <si>
    <t>北山镇</t>
  </si>
  <si>
    <t xml:space="preserve">章村乡 </t>
  </si>
  <si>
    <t>腊口镇</t>
  </si>
  <si>
    <t>祯埠乡</t>
  </si>
  <si>
    <t>祯旺乡</t>
  </si>
  <si>
    <t>舒桥乡</t>
  </si>
  <si>
    <t>海口镇</t>
  </si>
  <si>
    <t>海溪乡</t>
  </si>
  <si>
    <t>高市乡</t>
  </si>
  <si>
    <t>合计</t>
  </si>
  <si>
    <t>制表：</t>
  </si>
  <si>
    <t>钟焕水</t>
  </si>
  <si>
    <t xml:space="preserve">          审核:    陈凤品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</si>
</sst>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* #,##0.00_-;\-* #,##0.00_-;_-* &quot;-&quot;??_-;_-@_-"/>
    <numFmt numFmtId="179" formatCode="_-&quot;￥&quot;* #,##0_-;\-&quot;￥&quot;* #,##0_-;_-&quot;￥&quot;* &quot;-&quot;_-;_-@_-"/>
    <numFmt numFmtId="180" formatCode="0_);[Red]\(0\)"/>
    <numFmt numFmtId="181" formatCode="0.0_);[Red]\(0.0\)"/>
    <numFmt numFmtId="182" formatCode="0.000;[Red]0.000"/>
    <numFmt numFmtId="183" formatCode="0.0;[Red]0.0"/>
    <numFmt numFmtId="184" formatCode="0_);\(0\)"/>
    <numFmt numFmtId="185" formatCode="0.00_);[Red]\(0.00\)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9" fillId="2" borderId="0" applyNumberFormat="0" applyBorder="0" applyAlignment="0" applyProtection="0"/>
    <xf numFmtId="0" fontId="5" fillId="3" borderId="0" applyNumberFormat="0" applyBorder="0" applyAlignment="0" applyProtection="0"/>
    <xf numFmtId="0" fontId="18" fillId="4" borderId="1" applyNumberFormat="0" applyAlignment="0" applyProtection="0"/>
    <xf numFmtId="0" fontId="17" fillId="5" borderId="2" applyNumberFormat="0" applyAlignment="0" applyProtection="0"/>
    <xf numFmtId="0" fontId="13" fillId="6" borderId="0" applyNumberFormat="0" applyBorder="0" applyAlignment="0" applyProtection="0"/>
    <xf numFmtId="0" fontId="15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5" fillId="7" borderId="0" applyNumberFormat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4" fillId="0" borderId="4" applyNumberFormat="0" applyFill="0" applyAlignment="0" applyProtection="0"/>
    <xf numFmtId="0" fontId="10" fillId="0" borderId="5" applyNumberFormat="0" applyFill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9" fillId="10" borderId="0" applyNumberFormat="0" applyBorder="0" applyAlignment="0" applyProtection="0"/>
    <xf numFmtId="17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11" borderId="0" applyNumberFormat="0" applyBorder="0" applyAlignment="0" applyProtection="0"/>
    <xf numFmtId="0" fontId="20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5" fillId="12" borderId="0" applyNumberFormat="0" applyBorder="0" applyAlignment="0" applyProtection="0"/>
    <xf numFmtId="17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2" borderId="7" applyNumberFormat="0" applyFont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5" fillId="7" borderId="0" applyNumberFormat="0" applyBorder="0" applyAlignment="0" applyProtection="0"/>
    <xf numFmtId="0" fontId="25" fillId="11" borderId="0" applyNumberFormat="0" applyBorder="0" applyAlignment="0" applyProtection="0"/>
    <xf numFmtId="0" fontId="26" fillId="4" borderId="8" applyNumberFormat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9" fontId="0" fillId="0" borderId="0" applyFont="0" applyFill="0" applyBorder="0" applyAlignment="0" applyProtection="0"/>
    <xf numFmtId="0" fontId="9" fillId="13" borderId="0" applyNumberFormat="0" applyBorder="0" applyAlignment="0" applyProtection="0"/>
    <xf numFmtId="177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5" fillId="4" borderId="0" applyNumberFormat="0" applyBorder="0" applyAlignment="0" applyProtection="0"/>
    <xf numFmtId="0" fontId="24" fillId="13" borderId="8" applyNumberFormat="0" applyAlignment="0" applyProtection="0"/>
    <xf numFmtId="0" fontId="5" fillId="2" borderId="0" applyNumberFormat="0" applyBorder="0" applyAlignment="0" applyProtection="0"/>
    <xf numFmtId="0" fontId="9" fillId="18" borderId="0" applyNumberFormat="0" applyBorder="0" applyAlignment="0" applyProtection="0"/>
    <xf numFmtId="0" fontId="5" fillId="1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181" fontId="0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1" xfId="55" applyFont="1" applyFill="1" applyBorder="1" applyAlignment="1">
      <alignment horizontal="center" vertical="center"/>
    </xf>
    <xf numFmtId="9" fontId="3" fillId="0" borderId="12" xfId="55" applyFont="1" applyFill="1" applyBorder="1" applyAlignment="1">
      <alignment horizontal="center" vertical="center"/>
    </xf>
    <xf numFmtId="9" fontId="3" fillId="0" borderId="10" xfId="55" applyFont="1" applyFill="1" applyBorder="1" applyAlignment="1">
      <alignment horizontal="center" vertical="center"/>
    </xf>
    <xf numFmtId="9" fontId="3" fillId="0" borderId="10" xfId="55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82" fontId="1" fillId="0" borderId="13" xfId="0" applyNumberFormat="1" applyFont="1" applyFill="1" applyBorder="1" applyAlignment="1">
      <alignment horizontal="center" vertical="center"/>
    </xf>
    <xf numFmtId="182" fontId="1" fillId="0" borderId="13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/>
    </xf>
    <xf numFmtId="182" fontId="1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2" fillId="0" borderId="9" xfId="0" applyNumberFormat="1" applyFont="1" applyFill="1" applyBorder="1" applyAlignment="1">
      <alignment horizontal="center" vertical="center"/>
    </xf>
    <xf numFmtId="9" fontId="3" fillId="0" borderId="14" xfId="55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1" fillId="0" borderId="15" xfId="0" applyNumberFormat="1" applyFont="1" applyFill="1" applyBorder="1" applyAlignment="1">
      <alignment horizontal="right" vertical="center"/>
    </xf>
    <xf numFmtId="182" fontId="1" fillId="0" borderId="16" xfId="0" applyNumberFormat="1" applyFont="1" applyFill="1" applyBorder="1" applyAlignment="1">
      <alignment horizontal="left" vertical="center"/>
    </xf>
    <xf numFmtId="180" fontId="1" fillId="0" borderId="10" xfId="0" applyNumberFormat="1" applyFont="1" applyFill="1" applyBorder="1" applyAlignment="1">
      <alignment vertical="center" wrapText="1"/>
    </xf>
    <xf numFmtId="182" fontId="1" fillId="0" borderId="11" xfId="0" applyNumberFormat="1" applyFont="1" applyFill="1" applyBorder="1" applyAlignment="1">
      <alignment horizontal="center" vertical="center"/>
    </xf>
    <xf numFmtId="182" fontId="1" fillId="0" borderId="12" xfId="0" applyNumberFormat="1" applyFont="1" applyFill="1" applyBorder="1" applyAlignment="1">
      <alignment horizontal="center" vertical="center"/>
    </xf>
    <xf numFmtId="180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1" fontId="1" fillId="0" borderId="10" xfId="0" applyNumberFormat="1" applyFont="1" applyFill="1" applyBorder="1" applyAlignment="1">
      <alignment horizontal="center" vertical="center"/>
    </xf>
    <xf numFmtId="181" fontId="6" fillId="0" borderId="10" xfId="0" applyNumberFormat="1" applyFont="1" applyFill="1" applyBorder="1" applyAlignment="1">
      <alignment horizontal="center" vertical="center" wrapText="1"/>
    </xf>
    <xf numFmtId="184" fontId="1" fillId="0" borderId="16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/>
    </xf>
    <xf numFmtId="184" fontId="1" fillId="0" borderId="12" xfId="0" applyNumberFormat="1" applyFont="1" applyFill="1" applyBorder="1" applyAlignment="1">
      <alignment horizontal="center" vertical="center"/>
    </xf>
    <xf numFmtId="185" fontId="1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1" fillId="0" borderId="0" xfId="0" applyNumberFormat="1" applyFont="1" applyFill="1" applyAlignment="1">
      <alignment horizontal="center" vertical="center"/>
    </xf>
  </cellXfs>
  <cellStyles count="50">
    <cellStyle name="Normal" xfId="0"/>
    <cellStyle name="样式 1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T7" sqref="T7"/>
    </sheetView>
  </sheetViews>
  <sheetFormatPr defaultColWidth="9.00390625" defaultRowHeight="14.25"/>
  <cols>
    <col min="1" max="1" width="4.125" style="0" customWidth="1"/>
    <col min="2" max="2" width="8.375" style="0" customWidth="1"/>
    <col min="3" max="3" width="7.375" style="0" customWidth="1"/>
    <col min="4" max="5" width="8.75390625" style="0" customWidth="1"/>
    <col min="6" max="6" width="5.625" style="1" customWidth="1"/>
    <col min="7" max="7" width="7.875" style="0" customWidth="1"/>
    <col min="8" max="8" width="7.625" style="1" customWidth="1"/>
    <col min="9" max="9" width="5.75390625" style="1" customWidth="1"/>
    <col min="10" max="10" width="7.50390625" style="0" customWidth="1"/>
    <col min="11" max="11" width="7.75390625" style="2" customWidth="1"/>
    <col min="12" max="12" width="11.50390625" style="2" customWidth="1"/>
    <col min="13" max="13" width="10.50390625" style="0" bestFit="1" customWidth="1"/>
  </cols>
  <sheetData>
    <row r="1" spans="1:12" ht="18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0.25" customHeight="1">
      <c r="A2" s="4"/>
      <c r="B2" s="4"/>
      <c r="C2" s="4"/>
      <c r="D2" s="4"/>
      <c r="E2" s="4"/>
      <c r="F2" s="25"/>
      <c r="G2" s="4"/>
      <c r="H2" s="25"/>
      <c r="I2" s="25"/>
      <c r="J2" s="4"/>
      <c r="K2" s="25" t="s">
        <v>1</v>
      </c>
      <c r="L2" s="25"/>
    </row>
    <row r="3" spans="1:12" ht="14.25" customHeight="1">
      <c r="A3" s="5" t="s">
        <v>2</v>
      </c>
      <c r="B3" s="6" t="s">
        <v>3</v>
      </c>
      <c r="C3" s="7" t="s">
        <v>4</v>
      </c>
      <c r="D3" s="8"/>
      <c r="E3" s="9" t="s">
        <v>5</v>
      </c>
      <c r="F3" s="7" t="s">
        <v>6</v>
      </c>
      <c r="G3" s="26"/>
      <c r="H3" s="26"/>
      <c r="I3" s="26"/>
      <c r="J3" s="26"/>
      <c r="K3" s="8"/>
      <c r="L3" s="35" t="s">
        <v>7</v>
      </c>
    </row>
    <row r="4" spans="1:12" ht="14.25">
      <c r="A4" s="5"/>
      <c r="B4" s="6"/>
      <c r="C4" s="9" t="s">
        <v>8</v>
      </c>
      <c r="D4" s="10" t="s">
        <v>9</v>
      </c>
      <c r="E4" s="9"/>
      <c r="F4" s="9" t="s">
        <v>8</v>
      </c>
      <c r="G4" s="9"/>
      <c r="H4" s="27" t="s">
        <v>10</v>
      </c>
      <c r="I4" s="9" t="s">
        <v>9</v>
      </c>
      <c r="J4" s="9"/>
      <c r="K4" s="36" t="s">
        <v>10</v>
      </c>
      <c r="L4" s="35"/>
    </row>
    <row r="5" spans="1:12" ht="16.5" customHeight="1">
      <c r="A5" s="11">
        <v>1</v>
      </c>
      <c r="B5" s="12" t="s">
        <v>11</v>
      </c>
      <c r="C5" s="13">
        <v>18.611</v>
      </c>
      <c r="D5" s="14">
        <v>30.987</v>
      </c>
      <c r="E5" s="13">
        <f>C5+D5</f>
        <v>49.598</v>
      </c>
      <c r="F5" s="28">
        <v>1500</v>
      </c>
      <c r="G5" s="29" t="s">
        <v>12</v>
      </c>
      <c r="H5" s="30">
        <f aca="true" t="shared" si="0" ref="H5:H36">C5*F5</f>
        <v>27916.5</v>
      </c>
      <c r="I5" s="28">
        <v>750</v>
      </c>
      <c r="J5" s="29" t="s">
        <v>12</v>
      </c>
      <c r="K5" s="37">
        <f>D5*I5</f>
        <v>23240.25</v>
      </c>
      <c r="L5" s="38">
        <f>ROUND(K5+H5,0)</f>
        <v>51157</v>
      </c>
    </row>
    <row r="6" spans="1:12" ht="16.5" customHeight="1">
      <c r="A6" s="15">
        <v>2</v>
      </c>
      <c r="B6" s="5" t="s">
        <v>13</v>
      </c>
      <c r="C6" s="16">
        <v>1.308</v>
      </c>
      <c r="D6" s="17">
        <v>52.788</v>
      </c>
      <c r="E6" s="13">
        <f aca="true" t="shared" si="1" ref="E6:E36">C6+D6</f>
        <v>54.096</v>
      </c>
      <c r="F6" s="28">
        <v>1500</v>
      </c>
      <c r="G6" s="29" t="s">
        <v>12</v>
      </c>
      <c r="H6" s="30">
        <f t="shared" si="0"/>
        <v>1962</v>
      </c>
      <c r="I6" s="28">
        <v>750</v>
      </c>
      <c r="J6" s="29" t="s">
        <v>12</v>
      </c>
      <c r="K6" s="37">
        <f aca="true" t="shared" si="2" ref="K6:K36">D6*I6</f>
        <v>39591</v>
      </c>
      <c r="L6" s="38">
        <f aca="true" t="shared" si="3" ref="L6:L36">ROUND(K6+H6,0)</f>
        <v>41553</v>
      </c>
    </row>
    <row r="7" spans="1:12" ht="16.5" customHeight="1">
      <c r="A7" s="15">
        <v>3</v>
      </c>
      <c r="B7" s="5" t="s">
        <v>14</v>
      </c>
      <c r="C7" s="16">
        <v>12.992</v>
      </c>
      <c r="D7" s="17">
        <v>13.361</v>
      </c>
      <c r="E7" s="13">
        <f t="shared" si="1"/>
        <v>26.353</v>
      </c>
      <c r="F7" s="28">
        <v>1500</v>
      </c>
      <c r="G7" s="29" t="s">
        <v>12</v>
      </c>
      <c r="H7" s="30">
        <f t="shared" si="0"/>
        <v>19488</v>
      </c>
      <c r="I7" s="28">
        <v>750</v>
      </c>
      <c r="J7" s="29" t="s">
        <v>12</v>
      </c>
      <c r="K7" s="37">
        <f t="shared" si="2"/>
        <v>10020.75</v>
      </c>
      <c r="L7" s="38">
        <f t="shared" si="3"/>
        <v>29509</v>
      </c>
    </row>
    <row r="8" spans="1:16" ht="16.5" customHeight="1">
      <c r="A8" s="15">
        <v>4</v>
      </c>
      <c r="B8" s="18" t="s">
        <v>15</v>
      </c>
      <c r="C8" s="16"/>
      <c r="D8" s="17">
        <v>67.239</v>
      </c>
      <c r="E8" s="13">
        <f t="shared" si="1"/>
        <v>67.239</v>
      </c>
      <c r="F8" s="28">
        <v>1500</v>
      </c>
      <c r="G8" s="29" t="s">
        <v>12</v>
      </c>
      <c r="H8" s="30">
        <f t="shared" si="0"/>
        <v>0</v>
      </c>
      <c r="I8" s="28">
        <v>750</v>
      </c>
      <c r="J8" s="29" t="s">
        <v>12</v>
      </c>
      <c r="K8" s="37">
        <f t="shared" si="2"/>
        <v>50429.25</v>
      </c>
      <c r="L8" s="38">
        <f t="shared" si="3"/>
        <v>50429</v>
      </c>
      <c r="O8" s="41"/>
      <c r="P8" s="42"/>
    </row>
    <row r="9" spans="1:12" ht="16.5" customHeight="1">
      <c r="A9" s="15">
        <v>5</v>
      </c>
      <c r="B9" s="5" t="s">
        <v>16</v>
      </c>
      <c r="C9" s="16">
        <v>3.054</v>
      </c>
      <c r="D9" s="17">
        <v>33.708</v>
      </c>
      <c r="E9" s="13">
        <f t="shared" si="1"/>
        <v>36.762</v>
      </c>
      <c r="F9" s="28">
        <v>1500</v>
      </c>
      <c r="G9" s="29" t="s">
        <v>12</v>
      </c>
      <c r="H9" s="30">
        <f t="shared" si="0"/>
        <v>4581</v>
      </c>
      <c r="I9" s="28">
        <v>750</v>
      </c>
      <c r="J9" s="29" t="s">
        <v>12</v>
      </c>
      <c r="K9" s="37">
        <f t="shared" si="2"/>
        <v>25281</v>
      </c>
      <c r="L9" s="38">
        <f t="shared" si="3"/>
        <v>29862</v>
      </c>
    </row>
    <row r="10" spans="1:12" ht="16.5" customHeight="1">
      <c r="A10" s="15">
        <v>6</v>
      </c>
      <c r="B10" s="5" t="s">
        <v>17</v>
      </c>
      <c r="C10" s="16"/>
      <c r="D10" s="17">
        <v>23.59</v>
      </c>
      <c r="E10" s="13">
        <f t="shared" si="1"/>
        <v>23.59</v>
      </c>
      <c r="F10" s="28">
        <v>1500</v>
      </c>
      <c r="G10" s="29" t="s">
        <v>12</v>
      </c>
      <c r="H10" s="30">
        <f t="shared" si="0"/>
        <v>0</v>
      </c>
      <c r="I10" s="28">
        <v>750</v>
      </c>
      <c r="J10" s="29" t="s">
        <v>12</v>
      </c>
      <c r="K10" s="37">
        <f t="shared" si="2"/>
        <v>17692.5</v>
      </c>
      <c r="L10" s="38">
        <f t="shared" si="3"/>
        <v>17693</v>
      </c>
    </row>
    <row r="11" spans="1:12" ht="16.5" customHeight="1">
      <c r="A11" s="15">
        <v>7</v>
      </c>
      <c r="B11" s="5" t="s">
        <v>18</v>
      </c>
      <c r="C11" s="16"/>
      <c r="D11" s="17">
        <v>92.899</v>
      </c>
      <c r="E11" s="13">
        <f t="shared" si="1"/>
        <v>92.899</v>
      </c>
      <c r="F11" s="28">
        <v>1500</v>
      </c>
      <c r="G11" s="29" t="s">
        <v>12</v>
      </c>
      <c r="H11" s="30">
        <f t="shared" si="0"/>
        <v>0</v>
      </c>
      <c r="I11" s="28">
        <v>750</v>
      </c>
      <c r="J11" s="29" t="s">
        <v>12</v>
      </c>
      <c r="K11" s="37">
        <f t="shared" si="2"/>
        <v>69674.25</v>
      </c>
      <c r="L11" s="38">
        <f t="shared" si="3"/>
        <v>69674</v>
      </c>
    </row>
    <row r="12" spans="1:12" ht="16.5" customHeight="1">
      <c r="A12" s="15">
        <v>8</v>
      </c>
      <c r="B12" s="5" t="s">
        <v>19</v>
      </c>
      <c r="C12" s="16">
        <v>16.22</v>
      </c>
      <c r="D12" s="17">
        <v>38.483</v>
      </c>
      <c r="E12" s="13">
        <f t="shared" si="1"/>
        <v>54.702999999999996</v>
      </c>
      <c r="F12" s="28">
        <v>1500</v>
      </c>
      <c r="G12" s="29" t="s">
        <v>12</v>
      </c>
      <c r="H12" s="30">
        <f t="shared" si="0"/>
        <v>24330</v>
      </c>
      <c r="I12" s="28">
        <v>750</v>
      </c>
      <c r="J12" s="29" t="s">
        <v>12</v>
      </c>
      <c r="K12" s="37">
        <f t="shared" si="2"/>
        <v>28862.249999999996</v>
      </c>
      <c r="L12" s="38">
        <f t="shared" si="3"/>
        <v>53192</v>
      </c>
    </row>
    <row r="13" spans="1:12" ht="16.5" customHeight="1">
      <c r="A13" s="15">
        <v>9</v>
      </c>
      <c r="B13" s="5" t="s">
        <v>20</v>
      </c>
      <c r="C13" s="16">
        <v>2.909</v>
      </c>
      <c r="D13" s="17">
        <v>24.624</v>
      </c>
      <c r="E13" s="13">
        <f t="shared" si="1"/>
        <v>27.532999999999998</v>
      </c>
      <c r="F13" s="28">
        <v>1500</v>
      </c>
      <c r="G13" s="29" t="s">
        <v>12</v>
      </c>
      <c r="H13" s="30">
        <f t="shared" si="0"/>
        <v>4363.5</v>
      </c>
      <c r="I13" s="28">
        <v>750</v>
      </c>
      <c r="J13" s="29" t="s">
        <v>12</v>
      </c>
      <c r="K13" s="37">
        <f t="shared" si="2"/>
        <v>18468</v>
      </c>
      <c r="L13" s="38">
        <f t="shared" si="3"/>
        <v>22832</v>
      </c>
    </row>
    <row r="14" spans="1:12" ht="16.5" customHeight="1">
      <c r="A14" s="15">
        <v>10</v>
      </c>
      <c r="B14" s="5" t="s">
        <v>21</v>
      </c>
      <c r="C14" s="16">
        <v>2.722</v>
      </c>
      <c r="D14" s="17">
        <v>48.123</v>
      </c>
      <c r="E14" s="13">
        <f t="shared" si="1"/>
        <v>50.845</v>
      </c>
      <c r="F14" s="28">
        <v>1500</v>
      </c>
      <c r="G14" s="29" t="s">
        <v>12</v>
      </c>
      <c r="H14" s="30">
        <f t="shared" si="0"/>
        <v>4083</v>
      </c>
      <c r="I14" s="28">
        <v>750</v>
      </c>
      <c r="J14" s="29" t="s">
        <v>12</v>
      </c>
      <c r="K14" s="37">
        <f t="shared" si="2"/>
        <v>36092.25</v>
      </c>
      <c r="L14" s="38">
        <f t="shared" si="3"/>
        <v>40175</v>
      </c>
    </row>
    <row r="15" spans="1:12" ht="16.5" customHeight="1">
      <c r="A15" s="15">
        <v>11</v>
      </c>
      <c r="B15" s="5" t="s">
        <v>22</v>
      </c>
      <c r="C15" s="16">
        <v>8.926</v>
      </c>
      <c r="D15" s="17">
        <v>33.001</v>
      </c>
      <c r="E15" s="13">
        <f t="shared" si="1"/>
        <v>41.927</v>
      </c>
      <c r="F15" s="28">
        <v>1500</v>
      </c>
      <c r="G15" s="29" t="s">
        <v>12</v>
      </c>
      <c r="H15" s="30">
        <f t="shared" si="0"/>
        <v>13389</v>
      </c>
      <c r="I15" s="28">
        <v>750</v>
      </c>
      <c r="J15" s="29" t="s">
        <v>12</v>
      </c>
      <c r="K15" s="37">
        <f t="shared" si="2"/>
        <v>24750.75</v>
      </c>
      <c r="L15" s="38">
        <f t="shared" si="3"/>
        <v>38140</v>
      </c>
    </row>
    <row r="16" spans="1:12" ht="16.5" customHeight="1">
      <c r="A16" s="15">
        <v>12</v>
      </c>
      <c r="B16" s="5" t="s">
        <v>23</v>
      </c>
      <c r="C16" s="16">
        <v>9.897</v>
      </c>
      <c r="D16" s="17">
        <v>65.282</v>
      </c>
      <c r="E16" s="13">
        <f t="shared" si="1"/>
        <v>75.179</v>
      </c>
      <c r="F16" s="28">
        <v>1500</v>
      </c>
      <c r="G16" s="29" t="s">
        <v>12</v>
      </c>
      <c r="H16" s="30">
        <f t="shared" si="0"/>
        <v>14845.5</v>
      </c>
      <c r="I16" s="28">
        <v>750</v>
      </c>
      <c r="J16" s="29" t="s">
        <v>12</v>
      </c>
      <c r="K16" s="37">
        <f t="shared" si="2"/>
        <v>48961.5</v>
      </c>
      <c r="L16" s="38">
        <f t="shared" si="3"/>
        <v>63807</v>
      </c>
    </row>
    <row r="17" spans="1:12" ht="16.5" customHeight="1">
      <c r="A17" s="15">
        <v>13</v>
      </c>
      <c r="B17" s="5" t="s">
        <v>24</v>
      </c>
      <c r="C17" s="16">
        <v>0</v>
      </c>
      <c r="D17" s="17">
        <v>73.632</v>
      </c>
      <c r="E17" s="13">
        <f t="shared" si="1"/>
        <v>73.632</v>
      </c>
      <c r="F17" s="28">
        <v>1500</v>
      </c>
      <c r="G17" s="29" t="s">
        <v>12</v>
      </c>
      <c r="H17" s="30">
        <f t="shared" si="0"/>
        <v>0</v>
      </c>
      <c r="I17" s="28">
        <v>750</v>
      </c>
      <c r="J17" s="29" t="s">
        <v>12</v>
      </c>
      <c r="K17" s="37">
        <f t="shared" si="2"/>
        <v>55224.00000000001</v>
      </c>
      <c r="L17" s="38">
        <f t="shared" si="3"/>
        <v>55224</v>
      </c>
    </row>
    <row r="18" spans="1:12" ht="16.5" customHeight="1">
      <c r="A18" s="15">
        <v>14</v>
      </c>
      <c r="B18" s="5" t="s">
        <v>25</v>
      </c>
      <c r="C18" s="16">
        <v>10.216</v>
      </c>
      <c r="D18" s="17">
        <v>25.457</v>
      </c>
      <c r="E18" s="13">
        <f t="shared" si="1"/>
        <v>35.673</v>
      </c>
      <c r="F18" s="28">
        <v>1500</v>
      </c>
      <c r="G18" s="29" t="s">
        <v>12</v>
      </c>
      <c r="H18" s="30">
        <f t="shared" si="0"/>
        <v>15323.999999999998</v>
      </c>
      <c r="I18" s="28">
        <v>750</v>
      </c>
      <c r="J18" s="29" t="s">
        <v>12</v>
      </c>
      <c r="K18" s="37">
        <f t="shared" si="2"/>
        <v>19092.75</v>
      </c>
      <c r="L18" s="38">
        <f t="shared" si="3"/>
        <v>34417</v>
      </c>
    </row>
    <row r="19" spans="1:12" ht="16.5" customHeight="1">
      <c r="A19" s="15">
        <v>15</v>
      </c>
      <c r="B19" s="5" t="s">
        <v>26</v>
      </c>
      <c r="C19" s="16">
        <v>5.753</v>
      </c>
      <c r="D19" s="17">
        <v>57.153</v>
      </c>
      <c r="E19" s="13">
        <f t="shared" si="1"/>
        <v>62.906</v>
      </c>
      <c r="F19" s="28">
        <v>1500</v>
      </c>
      <c r="G19" s="29" t="s">
        <v>12</v>
      </c>
      <c r="H19" s="30">
        <f t="shared" si="0"/>
        <v>8629.5</v>
      </c>
      <c r="I19" s="28">
        <v>750</v>
      </c>
      <c r="J19" s="29" t="s">
        <v>12</v>
      </c>
      <c r="K19" s="37">
        <f t="shared" si="2"/>
        <v>42864.75</v>
      </c>
      <c r="L19" s="38">
        <f t="shared" si="3"/>
        <v>51494</v>
      </c>
    </row>
    <row r="20" spans="1:12" ht="16.5" customHeight="1">
      <c r="A20" s="15">
        <v>16</v>
      </c>
      <c r="B20" s="5" t="s">
        <v>27</v>
      </c>
      <c r="C20" s="16"/>
      <c r="D20" s="17">
        <v>22.66</v>
      </c>
      <c r="E20" s="13">
        <f t="shared" si="1"/>
        <v>22.66</v>
      </c>
      <c r="F20" s="28">
        <v>1500</v>
      </c>
      <c r="G20" s="29" t="s">
        <v>12</v>
      </c>
      <c r="H20" s="30">
        <f t="shared" si="0"/>
        <v>0</v>
      </c>
      <c r="I20" s="28">
        <v>750</v>
      </c>
      <c r="J20" s="29" t="s">
        <v>12</v>
      </c>
      <c r="K20" s="37">
        <f t="shared" si="2"/>
        <v>16995</v>
      </c>
      <c r="L20" s="38">
        <f t="shared" si="3"/>
        <v>16995</v>
      </c>
    </row>
    <row r="21" spans="1:12" ht="16.5" customHeight="1">
      <c r="A21" s="15">
        <v>17</v>
      </c>
      <c r="B21" s="5" t="s">
        <v>28</v>
      </c>
      <c r="C21" s="16">
        <v>6.436</v>
      </c>
      <c r="D21" s="17">
        <v>31.141</v>
      </c>
      <c r="E21" s="13">
        <f t="shared" si="1"/>
        <v>37.577</v>
      </c>
      <c r="F21" s="28">
        <v>1500</v>
      </c>
      <c r="G21" s="29" t="s">
        <v>12</v>
      </c>
      <c r="H21" s="30">
        <f t="shared" si="0"/>
        <v>9654</v>
      </c>
      <c r="I21" s="28">
        <v>750</v>
      </c>
      <c r="J21" s="29" t="s">
        <v>12</v>
      </c>
      <c r="K21" s="37">
        <f t="shared" si="2"/>
        <v>23355.75</v>
      </c>
      <c r="L21" s="38">
        <f t="shared" si="3"/>
        <v>33010</v>
      </c>
    </row>
    <row r="22" spans="1:12" ht="16.5" customHeight="1">
      <c r="A22" s="15">
        <v>18</v>
      </c>
      <c r="B22" s="5" t="s">
        <v>29</v>
      </c>
      <c r="C22" s="16">
        <v>34.359</v>
      </c>
      <c r="D22" s="17">
        <v>23.431</v>
      </c>
      <c r="E22" s="13">
        <f t="shared" si="1"/>
        <v>57.790000000000006</v>
      </c>
      <c r="F22" s="28">
        <v>1500</v>
      </c>
      <c r="G22" s="29" t="s">
        <v>12</v>
      </c>
      <c r="H22" s="30">
        <f t="shared" si="0"/>
        <v>51538.5</v>
      </c>
      <c r="I22" s="28">
        <v>750</v>
      </c>
      <c r="J22" s="29" t="s">
        <v>12</v>
      </c>
      <c r="K22" s="37">
        <f t="shared" si="2"/>
        <v>17573.25</v>
      </c>
      <c r="L22" s="38">
        <f t="shared" si="3"/>
        <v>69112</v>
      </c>
    </row>
    <row r="23" spans="1:12" ht="16.5" customHeight="1">
      <c r="A23" s="15">
        <v>19</v>
      </c>
      <c r="B23" s="5" t="s">
        <v>30</v>
      </c>
      <c r="C23" s="16">
        <v>27.625</v>
      </c>
      <c r="D23" s="17">
        <v>34.631</v>
      </c>
      <c r="E23" s="13">
        <f t="shared" si="1"/>
        <v>62.256</v>
      </c>
      <c r="F23" s="28">
        <v>1500</v>
      </c>
      <c r="G23" s="29" t="s">
        <v>12</v>
      </c>
      <c r="H23" s="30">
        <f t="shared" si="0"/>
        <v>41437.5</v>
      </c>
      <c r="I23" s="28">
        <v>750</v>
      </c>
      <c r="J23" s="29" t="s">
        <v>12</v>
      </c>
      <c r="K23" s="37">
        <f t="shared" si="2"/>
        <v>25973.25</v>
      </c>
      <c r="L23" s="38">
        <f t="shared" si="3"/>
        <v>67411</v>
      </c>
    </row>
    <row r="24" spans="1:12" ht="16.5" customHeight="1">
      <c r="A24" s="15">
        <v>20</v>
      </c>
      <c r="B24" s="5" t="s">
        <v>31</v>
      </c>
      <c r="C24" s="16">
        <v>6.321</v>
      </c>
      <c r="D24" s="17">
        <v>106.533</v>
      </c>
      <c r="E24" s="13">
        <f t="shared" si="1"/>
        <v>112.854</v>
      </c>
      <c r="F24" s="28">
        <v>1500</v>
      </c>
      <c r="G24" s="29" t="s">
        <v>12</v>
      </c>
      <c r="H24" s="30">
        <f t="shared" si="0"/>
        <v>9481.5</v>
      </c>
      <c r="I24" s="28">
        <v>750</v>
      </c>
      <c r="J24" s="29" t="s">
        <v>12</v>
      </c>
      <c r="K24" s="37">
        <f t="shared" si="2"/>
        <v>79899.75</v>
      </c>
      <c r="L24" s="38">
        <f t="shared" si="3"/>
        <v>89381</v>
      </c>
    </row>
    <row r="25" spans="1:12" ht="16.5" customHeight="1">
      <c r="A25" s="15">
        <v>21</v>
      </c>
      <c r="B25" s="5" t="s">
        <v>32</v>
      </c>
      <c r="C25" s="16"/>
      <c r="D25" s="17">
        <v>44.886</v>
      </c>
      <c r="E25" s="13">
        <f t="shared" si="1"/>
        <v>44.886</v>
      </c>
      <c r="F25" s="28">
        <v>1500</v>
      </c>
      <c r="G25" s="29" t="s">
        <v>12</v>
      </c>
      <c r="H25" s="30">
        <f t="shared" si="0"/>
        <v>0</v>
      </c>
      <c r="I25" s="28">
        <v>750</v>
      </c>
      <c r="J25" s="29" t="s">
        <v>12</v>
      </c>
      <c r="K25" s="37">
        <f t="shared" si="2"/>
        <v>33664.5</v>
      </c>
      <c r="L25" s="38">
        <f t="shared" si="3"/>
        <v>33665</v>
      </c>
    </row>
    <row r="26" spans="1:12" ht="16.5" customHeight="1">
      <c r="A26" s="15">
        <v>22</v>
      </c>
      <c r="B26" s="5" t="s">
        <v>33</v>
      </c>
      <c r="C26" s="19"/>
      <c r="D26" s="17">
        <v>49.588</v>
      </c>
      <c r="E26" s="13">
        <f t="shared" si="1"/>
        <v>49.588</v>
      </c>
      <c r="F26" s="28">
        <v>1500</v>
      </c>
      <c r="G26" s="29" t="s">
        <v>12</v>
      </c>
      <c r="H26" s="30">
        <f t="shared" si="0"/>
        <v>0</v>
      </c>
      <c r="I26" s="28">
        <v>750</v>
      </c>
      <c r="J26" s="29" t="s">
        <v>12</v>
      </c>
      <c r="K26" s="37">
        <f t="shared" si="2"/>
        <v>37191</v>
      </c>
      <c r="L26" s="38">
        <f t="shared" si="3"/>
        <v>37191</v>
      </c>
    </row>
    <row r="27" spans="1:12" ht="16.5" customHeight="1">
      <c r="A27" s="15">
        <v>23</v>
      </c>
      <c r="B27" s="5" t="s">
        <v>34</v>
      </c>
      <c r="C27" s="16"/>
      <c r="D27" s="17">
        <v>59.69</v>
      </c>
      <c r="E27" s="13">
        <f t="shared" si="1"/>
        <v>59.69</v>
      </c>
      <c r="F27" s="28">
        <v>1500</v>
      </c>
      <c r="G27" s="29" t="s">
        <v>12</v>
      </c>
      <c r="H27" s="30">
        <f t="shared" si="0"/>
        <v>0</v>
      </c>
      <c r="I27" s="28">
        <v>750</v>
      </c>
      <c r="J27" s="29" t="s">
        <v>12</v>
      </c>
      <c r="K27" s="37">
        <f t="shared" si="2"/>
        <v>44767.5</v>
      </c>
      <c r="L27" s="38">
        <f>ROUND(K27+H27,0)+6450</f>
        <v>51218</v>
      </c>
    </row>
    <row r="28" spans="1:12" ht="16.5" customHeight="1">
      <c r="A28" s="11">
        <v>24</v>
      </c>
      <c r="B28" s="12" t="s">
        <v>35</v>
      </c>
      <c r="C28" s="13"/>
      <c r="D28" s="14">
        <v>124.478</v>
      </c>
      <c r="E28" s="13">
        <f t="shared" si="1"/>
        <v>124.478</v>
      </c>
      <c r="F28" s="28">
        <v>1500</v>
      </c>
      <c r="G28" s="29" t="s">
        <v>12</v>
      </c>
      <c r="H28" s="30">
        <f t="shared" si="0"/>
        <v>0</v>
      </c>
      <c r="I28" s="28">
        <v>750</v>
      </c>
      <c r="J28" s="29" t="s">
        <v>12</v>
      </c>
      <c r="K28" s="37">
        <f t="shared" si="2"/>
        <v>93358.5</v>
      </c>
      <c r="L28" s="38">
        <f t="shared" si="3"/>
        <v>93359</v>
      </c>
    </row>
    <row r="29" spans="1:12" ht="16.5" customHeight="1">
      <c r="A29" s="11">
        <v>25</v>
      </c>
      <c r="B29" s="5" t="s">
        <v>36</v>
      </c>
      <c r="C29" s="16"/>
      <c r="D29" s="17">
        <v>74.88</v>
      </c>
      <c r="E29" s="13">
        <f t="shared" si="1"/>
        <v>74.88</v>
      </c>
      <c r="F29" s="28">
        <v>1500</v>
      </c>
      <c r="G29" s="29" t="s">
        <v>12</v>
      </c>
      <c r="H29" s="30">
        <f t="shared" si="0"/>
        <v>0</v>
      </c>
      <c r="I29" s="28">
        <v>750</v>
      </c>
      <c r="J29" s="29" t="s">
        <v>12</v>
      </c>
      <c r="K29" s="37">
        <f t="shared" si="2"/>
        <v>56160</v>
      </c>
      <c r="L29" s="38">
        <f>ROUND(K29+H29,0)+6600</f>
        <v>62760</v>
      </c>
    </row>
    <row r="30" spans="1:12" ht="16.5" customHeight="1">
      <c r="A30" s="11">
        <v>26</v>
      </c>
      <c r="B30" s="5" t="s">
        <v>37</v>
      </c>
      <c r="C30" s="16">
        <v>1.73</v>
      </c>
      <c r="D30" s="17">
        <v>55.5</v>
      </c>
      <c r="E30" s="13">
        <f t="shared" si="1"/>
        <v>57.23</v>
      </c>
      <c r="F30" s="28">
        <v>1500</v>
      </c>
      <c r="G30" s="29" t="s">
        <v>12</v>
      </c>
      <c r="H30" s="30">
        <f t="shared" si="0"/>
        <v>2595</v>
      </c>
      <c r="I30" s="28">
        <v>750</v>
      </c>
      <c r="J30" s="29" t="s">
        <v>12</v>
      </c>
      <c r="K30" s="37">
        <f t="shared" si="2"/>
        <v>41625</v>
      </c>
      <c r="L30" s="38">
        <f t="shared" si="3"/>
        <v>44220</v>
      </c>
    </row>
    <row r="31" spans="1:12" ht="16.5" customHeight="1">
      <c r="A31" s="11">
        <v>27</v>
      </c>
      <c r="B31" s="5" t="s">
        <v>38</v>
      </c>
      <c r="C31" s="16"/>
      <c r="D31" s="17">
        <v>34.261</v>
      </c>
      <c r="E31" s="13">
        <f t="shared" si="1"/>
        <v>34.261</v>
      </c>
      <c r="F31" s="28">
        <v>1500</v>
      </c>
      <c r="G31" s="29" t="s">
        <v>12</v>
      </c>
      <c r="H31" s="30">
        <f t="shared" si="0"/>
        <v>0</v>
      </c>
      <c r="I31" s="28">
        <v>750</v>
      </c>
      <c r="J31" s="29" t="s">
        <v>12</v>
      </c>
      <c r="K31" s="37">
        <f t="shared" si="2"/>
        <v>25695.750000000004</v>
      </c>
      <c r="L31" s="38">
        <f t="shared" si="3"/>
        <v>25696</v>
      </c>
    </row>
    <row r="32" spans="1:12" ht="16.5" customHeight="1">
      <c r="A32" s="11">
        <v>28</v>
      </c>
      <c r="B32" s="5" t="s">
        <v>39</v>
      </c>
      <c r="C32" s="19"/>
      <c r="D32" s="20">
        <v>40.297</v>
      </c>
      <c r="E32" s="13">
        <f t="shared" si="1"/>
        <v>40.297</v>
      </c>
      <c r="F32" s="28">
        <v>1500</v>
      </c>
      <c r="G32" s="29" t="s">
        <v>12</v>
      </c>
      <c r="H32" s="30">
        <f t="shared" si="0"/>
        <v>0</v>
      </c>
      <c r="I32" s="28">
        <v>750</v>
      </c>
      <c r="J32" s="29" t="s">
        <v>12</v>
      </c>
      <c r="K32" s="37">
        <f t="shared" si="2"/>
        <v>30222.749999999996</v>
      </c>
      <c r="L32" s="38">
        <f t="shared" si="3"/>
        <v>30223</v>
      </c>
    </row>
    <row r="33" spans="1:12" ht="16.5" customHeight="1">
      <c r="A33" s="11">
        <v>29</v>
      </c>
      <c r="B33" s="5" t="s">
        <v>40</v>
      </c>
      <c r="C33" s="16"/>
      <c r="D33" s="17">
        <v>71.553</v>
      </c>
      <c r="E33" s="13">
        <f t="shared" si="1"/>
        <v>71.553</v>
      </c>
      <c r="F33" s="28">
        <v>1500</v>
      </c>
      <c r="G33" s="29" t="s">
        <v>12</v>
      </c>
      <c r="H33" s="30">
        <f t="shared" si="0"/>
        <v>0</v>
      </c>
      <c r="I33" s="28">
        <v>750</v>
      </c>
      <c r="J33" s="29" t="s">
        <v>12</v>
      </c>
      <c r="K33" s="37">
        <f t="shared" si="2"/>
        <v>53664.75</v>
      </c>
      <c r="L33" s="38">
        <f t="shared" si="3"/>
        <v>53665</v>
      </c>
    </row>
    <row r="34" spans="1:12" ht="16.5" customHeight="1">
      <c r="A34" s="11">
        <v>30</v>
      </c>
      <c r="B34" s="5" t="s">
        <v>41</v>
      </c>
      <c r="C34" s="19"/>
      <c r="D34" s="20">
        <v>76.693</v>
      </c>
      <c r="E34" s="13">
        <f t="shared" si="1"/>
        <v>76.693</v>
      </c>
      <c r="F34" s="28">
        <v>1500</v>
      </c>
      <c r="G34" s="29" t="s">
        <v>12</v>
      </c>
      <c r="H34" s="30">
        <f t="shared" si="0"/>
        <v>0</v>
      </c>
      <c r="I34" s="28">
        <v>750</v>
      </c>
      <c r="J34" s="29" t="s">
        <v>12</v>
      </c>
      <c r="K34" s="37">
        <f t="shared" si="2"/>
        <v>57519.75</v>
      </c>
      <c r="L34" s="38">
        <f t="shared" si="3"/>
        <v>57520</v>
      </c>
    </row>
    <row r="35" spans="1:12" ht="16.5" customHeight="1">
      <c r="A35" s="11">
        <v>31</v>
      </c>
      <c r="B35" s="12" t="s">
        <v>42</v>
      </c>
      <c r="C35" s="13"/>
      <c r="D35" s="14">
        <v>32.685</v>
      </c>
      <c r="E35" s="13">
        <f t="shared" si="1"/>
        <v>32.685</v>
      </c>
      <c r="F35" s="28">
        <v>1500</v>
      </c>
      <c r="G35" s="29" t="s">
        <v>12</v>
      </c>
      <c r="H35" s="30">
        <f t="shared" si="0"/>
        <v>0</v>
      </c>
      <c r="I35" s="28">
        <v>750</v>
      </c>
      <c r="J35" s="29" t="s">
        <v>12</v>
      </c>
      <c r="K35" s="37">
        <f t="shared" si="2"/>
        <v>24513.75</v>
      </c>
      <c r="L35" s="38">
        <f t="shared" si="3"/>
        <v>24514</v>
      </c>
    </row>
    <row r="36" spans="1:12" ht="16.5" customHeight="1">
      <c r="A36" s="11">
        <v>32</v>
      </c>
      <c r="B36" s="5" t="s">
        <v>43</v>
      </c>
      <c r="C36" s="16"/>
      <c r="D36" s="17">
        <v>64.536</v>
      </c>
      <c r="E36" s="13">
        <f t="shared" si="1"/>
        <v>64.536</v>
      </c>
      <c r="F36" s="28">
        <v>1500</v>
      </c>
      <c r="G36" s="29" t="s">
        <v>12</v>
      </c>
      <c r="H36" s="30">
        <f t="shared" si="0"/>
        <v>0</v>
      </c>
      <c r="I36" s="28">
        <v>750</v>
      </c>
      <c r="J36" s="29" t="s">
        <v>12</v>
      </c>
      <c r="K36" s="37">
        <f t="shared" si="2"/>
        <v>48402</v>
      </c>
      <c r="L36" s="38">
        <f t="shared" si="3"/>
        <v>48402</v>
      </c>
    </row>
    <row r="37" spans="1:13" ht="16.5" customHeight="1">
      <c r="A37" s="15" t="s">
        <v>44</v>
      </c>
      <c r="B37" s="15"/>
      <c r="C37" s="21">
        <f>SUM(C5:C36)</f>
        <v>169.079</v>
      </c>
      <c r="D37" s="16">
        <f>SUM(D5:D36)</f>
        <v>1627.7699999999998</v>
      </c>
      <c r="E37" s="16">
        <f>D37+C37</f>
        <v>1796.8489999999997</v>
      </c>
      <c r="F37" s="31"/>
      <c r="G37" s="32"/>
      <c r="H37" s="33"/>
      <c r="I37" s="31"/>
      <c r="J37" s="32"/>
      <c r="K37" s="39"/>
      <c r="L37" s="38">
        <f>SUM(L5:L36)</f>
        <v>1487500</v>
      </c>
      <c r="M37" s="2"/>
    </row>
    <row r="39" spans="1:13" ht="14.25">
      <c r="A39" s="22"/>
      <c r="B39" s="23" t="s">
        <v>45</v>
      </c>
      <c r="C39" s="24" t="s">
        <v>46</v>
      </c>
      <c r="D39" s="24"/>
      <c r="E39" s="22"/>
      <c r="F39" s="22"/>
      <c r="G39" s="22"/>
      <c r="H39" s="34" t="s">
        <v>47</v>
      </c>
      <c r="I39" s="34"/>
      <c r="J39" s="34"/>
      <c r="K39" s="34"/>
      <c r="L39" s="40"/>
      <c r="M39" s="43"/>
    </row>
  </sheetData>
  <sheetProtection/>
  <mergeCells count="15">
    <mergeCell ref="A1:L1"/>
    <mergeCell ref="K2:L2"/>
    <mergeCell ref="C3:D3"/>
    <mergeCell ref="F3:K3"/>
    <mergeCell ref="F4:G4"/>
    <mergeCell ref="I4:J4"/>
    <mergeCell ref="A37:B37"/>
    <mergeCell ref="F37:G37"/>
    <mergeCell ref="I37:J37"/>
    <mergeCell ref="C39:D39"/>
    <mergeCell ref="H39:K39"/>
    <mergeCell ref="A3:A4"/>
    <mergeCell ref="B3:B4"/>
    <mergeCell ref="E3:E4"/>
    <mergeCell ref="L3:L4"/>
  </mergeCells>
  <printOptions/>
  <pageMargins left="0.22" right="0.16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WWW.BLUE08.CN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蓝影论坛</dc:creator>
  <cp:keywords/>
  <dc:description/>
  <cp:lastModifiedBy>unis</cp:lastModifiedBy>
  <cp:lastPrinted>2019-09-02T08:17:05Z</cp:lastPrinted>
  <dcterms:created xsi:type="dcterms:W3CDTF">2013-11-20T11:35:20Z</dcterms:created>
  <dcterms:modified xsi:type="dcterms:W3CDTF">2022-03-09T14:41:19Z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">
    <vt:lpwstr>11</vt:lpwstr>
  </property>
  <property fmtid="{D5CDD505-2E9C-101B-9397-08002B2CF9AE}" pid="3" name="KSOProductBuildV">
    <vt:lpwstr>2052-11.8.2.9831</vt:lpwstr>
  </property>
  <property fmtid="{D5CDD505-2E9C-101B-9397-08002B2CF9AE}" pid="4" name="I">
    <vt:lpwstr>3751C30547D1431887D9E6026A7F3BDC</vt:lpwstr>
  </property>
  <property fmtid="{D5CDD505-2E9C-101B-9397-08002B2CF9AE}" pid="5" name="퀀_generated_2.-2147483648">
    <vt:i4>2052</vt:i4>
  </property>
</Properties>
</file>