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65" yWindow="45" windowWidth="10170" windowHeight="9735"/>
  </bookViews>
  <sheets>
    <sheet name="通过验收19" sheetId="12" r:id="rId1"/>
    <sheet name="Sheet3" sheetId="3" r:id="rId2"/>
  </sheets>
  <definedNames>
    <definedName name="_xlnm._FilterDatabase" localSheetId="0" hidden="1">通过验收19!$A$3:$O$23</definedName>
    <definedName name="_xlnm.Print_Area" localSheetId="0">通过验收19!$A$1:$O$23</definedName>
    <definedName name="_xlnm.Print_Titles" localSheetId="0">通过验收19!$1:$3</definedName>
  </definedNames>
  <calcPr calcId="124519"/>
</workbook>
</file>

<file path=xl/calcChain.xml><?xml version="1.0" encoding="utf-8"?>
<calcChain xmlns="http://schemas.openxmlformats.org/spreadsheetml/2006/main">
  <c r="L4" i="12"/>
  <c r="N4" s="1"/>
  <c r="N10"/>
  <c r="N11"/>
  <c r="N18"/>
  <c r="N19"/>
  <c r="N22"/>
  <c r="L5" l="1"/>
  <c r="N5" s="1"/>
  <c r="L17"/>
  <c r="N17" s="1"/>
  <c r="L13"/>
  <c r="N13" s="1"/>
  <c r="L6"/>
  <c r="N6" s="1"/>
  <c r="L16"/>
  <c r="N16" s="1"/>
  <c r="L14"/>
  <c r="N14" s="1"/>
  <c r="L12"/>
  <c r="N12" s="1"/>
  <c r="L9"/>
  <c r="N9" s="1"/>
  <c r="L8"/>
  <c r="N8" s="1"/>
  <c r="L7"/>
  <c r="N7" s="1"/>
  <c r="N23" l="1"/>
  <c r="L23"/>
</calcChain>
</file>

<file path=xl/sharedStrings.xml><?xml version="1.0" encoding="utf-8"?>
<sst xmlns="http://schemas.openxmlformats.org/spreadsheetml/2006/main" count="169" uniqueCount="143">
  <si>
    <t>产业类别</t>
  </si>
  <si>
    <t>项目名称</t>
  </si>
  <si>
    <t>实施单位</t>
  </si>
  <si>
    <t>建设地点</t>
  </si>
  <si>
    <t>中药材产业</t>
  </si>
  <si>
    <t>土地流转</t>
  </si>
  <si>
    <t>道路设施</t>
  </si>
  <si>
    <t>室外发酵床建设</t>
  </si>
  <si>
    <t>乡镇</t>
    <phoneticPr fontId="2" type="noConversion"/>
  </si>
  <si>
    <t>联系人
联系电话</t>
    <phoneticPr fontId="2" type="noConversion"/>
  </si>
  <si>
    <t>阜山乡</t>
    <phoneticPr fontId="2" type="noConversion"/>
  </si>
  <si>
    <t>小舟山乡小舟山村</t>
  </si>
  <si>
    <t>刘永如13905782435</t>
  </si>
  <si>
    <t>休闲观光农业</t>
  </si>
  <si>
    <t>诗画小舟山乡油菜花庄园</t>
  </si>
  <si>
    <t>季荻祥15988082037</t>
  </si>
  <si>
    <t>205亩</t>
  </si>
  <si>
    <t>杨梅山操作道建设</t>
  </si>
  <si>
    <t>仁宫乡密溪村梅香龙自然村</t>
  </si>
  <si>
    <t>黄志远13575385725</t>
  </si>
  <si>
    <t>200亩杨梅基地建操作道2000米</t>
  </si>
  <si>
    <t>海口镇</t>
    <phoneticPr fontId="2" type="noConversion"/>
  </si>
  <si>
    <t>有机肥生产</t>
    <phoneticPr fontId="2" type="noConversion"/>
  </si>
  <si>
    <t>2017年利用畜禽排泄物生产商品有机肥</t>
    <phoneticPr fontId="2" type="noConversion"/>
  </si>
  <si>
    <t>浙江欣宏源养殖有限公司</t>
    <phoneticPr fontId="2" type="noConversion"/>
  </si>
  <si>
    <t>海口镇南江村关圩垟</t>
    <phoneticPr fontId="2" type="noConversion"/>
  </si>
  <si>
    <t>3304.16吨</t>
    <phoneticPr fontId="2" type="noConversion"/>
  </si>
  <si>
    <t>2018年利用畜禽排泄物生产商品有机肥</t>
    <phoneticPr fontId="2" type="noConversion"/>
  </si>
  <si>
    <t>4100吨</t>
    <phoneticPr fontId="2" type="noConversion"/>
  </si>
  <si>
    <t>机耕路6公里</t>
  </si>
  <si>
    <t>腊口镇张庄村马岭头</t>
  </si>
  <si>
    <t>260平方米</t>
  </si>
  <si>
    <t>道路设施</t>
    <phoneticPr fontId="2" type="noConversion"/>
  </si>
  <si>
    <t>北山镇</t>
    <phoneticPr fontId="2" type="noConversion"/>
  </si>
  <si>
    <t>50亩基地建操作道1500米</t>
    <phoneticPr fontId="2" type="noConversion"/>
  </si>
  <si>
    <t>季宅乡</t>
    <phoneticPr fontId="2" type="noConversion"/>
  </si>
  <si>
    <t>小舟山乡</t>
    <phoneticPr fontId="2" type="noConversion"/>
  </si>
  <si>
    <t>260亩</t>
    <phoneticPr fontId="2" type="noConversion"/>
  </si>
  <si>
    <t>观光油菜花梯田</t>
    <phoneticPr fontId="2" type="noConversion"/>
  </si>
  <si>
    <t>仁宫乡</t>
    <phoneticPr fontId="2" type="noConversion"/>
  </si>
  <si>
    <t>瓯南街道</t>
    <phoneticPr fontId="2" type="noConversion"/>
  </si>
  <si>
    <t>杨梅黄桃瓯柑基地操作道</t>
    <phoneticPr fontId="2" type="noConversion"/>
  </si>
  <si>
    <t>青田县平风寨春华家庭农场</t>
    <phoneticPr fontId="2" type="noConversion"/>
  </si>
  <si>
    <t>张春华13567632088</t>
    <phoneticPr fontId="2" type="noConversion"/>
  </si>
  <si>
    <t>操作道3000米</t>
    <phoneticPr fontId="2" type="noConversion"/>
  </si>
  <si>
    <t>道路设施</t>
    <phoneticPr fontId="9" type="noConversion"/>
  </si>
  <si>
    <t>杨梅园区道路建设</t>
    <phoneticPr fontId="9" type="noConversion"/>
  </si>
  <si>
    <t>青田县远海杨梅种植专业合作社</t>
    <phoneticPr fontId="9" type="noConversion"/>
  </si>
  <si>
    <t>瓯南街道南湾村</t>
    <phoneticPr fontId="9" type="noConversion"/>
  </si>
  <si>
    <t>机耕路6公里
操作道2公里</t>
    <phoneticPr fontId="9" type="noConversion"/>
  </si>
  <si>
    <t>腊口镇</t>
    <phoneticPr fontId="2" type="noConversion"/>
  </si>
  <si>
    <t>生态循环</t>
    <phoneticPr fontId="2" type="noConversion"/>
  </si>
  <si>
    <t>项目计划
建设规模</t>
    <phoneticPr fontId="2" type="noConversion"/>
  </si>
  <si>
    <t>瓯南街道平风寨村南木宕</t>
    <phoneticPr fontId="9" type="noConversion"/>
  </si>
  <si>
    <t>机器换人</t>
    <phoneticPr fontId="2" type="noConversion"/>
  </si>
  <si>
    <t>基地游步道建设</t>
    <phoneticPr fontId="2" type="noConversion"/>
  </si>
  <si>
    <t>北山镇张岙田青山9号</t>
    <phoneticPr fontId="2" type="noConversion"/>
  </si>
  <si>
    <t>杨梅园区道路建设</t>
    <phoneticPr fontId="2" type="noConversion"/>
  </si>
  <si>
    <t>青田县上岸果蔬种植专业合作社</t>
    <phoneticPr fontId="2" type="noConversion"/>
  </si>
  <si>
    <t>郑海南
13905782795</t>
    <phoneticPr fontId="2" type="noConversion"/>
  </si>
  <si>
    <t>1214.55米</t>
    <phoneticPr fontId="8" type="noConversion"/>
  </si>
  <si>
    <t>杨梅冷藏库及运输车</t>
    <phoneticPr fontId="5" type="noConversion"/>
  </si>
  <si>
    <t>三溪口街道仁川村</t>
    <phoneticPr fontId="5" type="noConversion"/>
  </si>
  <si>
    <t>13884342223
633225</t>
    <phoneticPr fontId="2" type="noConversion"/>
  </si>
  <si>
    <t>冷藏库80立方米
冷藏运输车1辆</t>
    <phoneticPr fontId="5" type="noConversion"/>
  </si>
  <si>
    <t>青田县小舟山田鱼专业合作社</t>
    <phoneticPr fontId="8" type="noConversion"/>
  </si>
  <si>
    <t>机耕路2528.685米</t>
    <phoneticPr fontId="8" type="noConversion"/>
  </si>
  <si>
    <t>杨梅主题公园</t>
    <phoneticPr fontId="2" type="noConversion"/>
  </si>
  <si>
    <t>青田县平风寨春华家庭农场(瓯南街道)</t>
    <phoneticPr fontId="2" type="noConversion"/>
  </si>
  <si>
    <t>青田县阜山乡陈宅村村民委员会</t>
    <phoneticPr fontId="8" type="noConversion"/>
  </si>
  <si>
    <t>浙江花舞云田旅游发展有限公司</t>
    <phoneticPr fontId="8" type="noConversion"/>
  </si>
  <si>
    <t>序号</t>
    <phoneticPr fontId="16" type="noConversion"/>
  </si>
  <si>
    <t>荷花基地游步道建设</t>
    <phoneticPr fontId="16" type="noConversion"/>
  </si>
  <si>
    <t>青田县艮伟家庭农场</t>
    <phoneticPr fontId="16" type="noConversion"/>
  </si>
  <si>
    <t>青田北山石马坑铁皮石斛种植专业合作社</t>
    <phoneticPr fontId="2" type="noConversion"/>
  </si>
  <si>
    <t>青田县雾里山中药材种植专业合作社</t>
    <phoneticPr fontId="16" type="noConversion"/>
  </si>
  <si>
    <t>青田县康远杨梅种植专业合作社</t>
    <phoneticPr fontId="16" type="noConversion"/>
  </si>
  <si>
    <t>阜山乡陈宅村</t>
    <phoneticPr fontId="16" type="noConversion"/>
  </si>
  <si>
    <t>50亩荷花基地建游步道500米</t>
    <phoneticPr fontId="16" type="noConversion"/>
  </si>
  <si>
    <t>青田县俏儿家庭农场</t>
    <phoneticPr fontId="5" type="noConversion"/>
  </si>
  <si>
    <t>青田县帮龙畜禽养殖专业合作社</t>
    <phoneticPr fontId="16" type="noConversion"/>
  </si>
  <si>
    <t>水果基地操作道建设</t>
    <phoneticPr fontId="16" type="noConversion"/>
  </si>
  <si>
    <t>北山镇半岭村上洋自然村</t>
    <phoneticPr fontId="16" type="noConversion"/>
  </si>
  <si>
    <t>60亩水果基地建操作道1100米</t>
    <phoneticPr fontId="16" type="noConversion"/>
  </si>
  <si>
    <t>覆盆子种植</t>
    <phoneticPr fontId="16" type="noConversion"/>
  </si>
  <si>
    <t>季宅乡潘山村</t>
    <phoneticPr fontId="16" type="noConversion"/>
  </si>
  <si>
    <t>覆盆子160亩</t>
    <phoneticPr fontId="16" type="noConversion"/>
  </si>
  <si>
    <t>685.895米</t>
    <phoneticPr fontId="8" type="noConversion"/>
  </si>
  <si>
    <t>798.005米</t>
    <phoneticPr fontId="8" type="noConversion"/>
  </si>
  <si>
    <t>302.4亩 流转期限14年</t>
    <phoneticPr fontId="2" type="noConversion"/>
  </si>
  <si>
    <t>567.803米</t>
    <phoneticPr fontId="8" type="noConversion"/>
  </si>
  <si>
    <t>主题公园</t>
  </si>
  <si>
    <t>59.041亩</t>
    <phoneticPr fontId="8" type="noConversion"/>
  </si>
  <si>
    <t>小舟山乡小舟山村梯田核心区</t>
    <phoneticPr fontId="2" type="noConversion"/>
  </si>
  <si>
    <t>1387.04米</t>
    <phoneticPr fontId="8" type="noConversion"/>
  </si>
  <si>
    <t>576.143米</t>
    <phoneticPr fontId="16" type="noConversion"/>
  </si>
  <si>
    <t>302.701平方米</t>
    <phoneticPr fontId="8" type="noConversion"/>
  </si>
  <si>
    <t>实际测绘/实际完成建设内容</t>
  </si>
  <si>
    <t>实际补助金额（元）</t>
    <phoneticPr fontId="8" type="noConversion"/>
  </si>
  <si>
    <t>备注</t>
    <phoneticPr fontId="8" type="noConversion"/>
  </si>
  <si>
    <t>冷藏库60.52立方米</t>
    <phoneticPr fontId="8" type="noConversion"/>
  </si>
  <si>
    <t>205*300=61500
205*280=57400</t>
    <phoneticPr fontId="8" type="noConversion"/>
  </si>
  <si>
    <t>附件</t>
    <phoneticPr fontId="16" type="noConversion"/>
  </si>
  <si>
    <t>三溪口街道驮坪自然村至桃树窟自然村</t>
    <phoneticPr fontId="2" type="noConversion"/>
  </si>
  <si>
    <t>2091.24吨</t>
    <phoneticPr fontId="8" type="noConversion"/>
  </si>
  <si>
    <t>3306.7吨</t>
    <phoneticPr fontId="8" type="noConversion"/>
  </si>
  <si>
    <t>游步道800米、凉亭2座、长廊15米、停车场525平方米、道路指示牌5个、果皮箱10个、户外休闲座椅2套、植物规划1项、杨梅模型1项</t>
    <phoneticPr fontId="8" type="noConversion"/>
  </si>
  <si>
    <t>《关于印发加快高效生态农业发展的实施细则的通知》（青政办发〔2017〕108号）第十七条第2点对经相关主管部门审核备案的“稻鱼共生”、杨梅、油茶、茶叶、竹海等乡村振兴战略主题公园项目，除享受连片种植、农家乐民宿发展政策外，其他基础建设按投资额 70%的标准给予补助，最高不超过 50 万元。</t>
    <phoneticPr fontId="8" type="noConversion"/>
  </si>
  <si>
    <t>实际
补助金额
（万元）</t>
    <phoneticPr fontId="8" type="noConversion"/>
  </si>
  <si>
    <t>朱岙村土地流转项目</t>
    <phoneticPr fontId="16" type="noConversion"/>
  </si>
  <si>
    <t>青田轩德皇菊开发有限公司</t>
    <phoneticPr fontId="8" type="noConversion"/>
  </si>
  <si>
    <t>阜山乡朱岙村</t>
    <phoneticPr fontId="16" type="noConversion"/>
  </si>
  <si>
    <t>俞亚明13023633888</t>
    <phoneticPr fontId="16" type="noConversion"/>
  </si>
  <si>
    <t>967.57亩</t>
    <phoneticPr fontId="8" type="noConversion"/>
  </si>
  <si>
    <t>陈宅村土地流转项目</t>
    <phoneticPr fontId="16" type="noConversion"/>
  </si>
  <si>
    <t>青田轩德皇菊开发有限公司</t>
    <phoneticPr fontId="16" type="noConversion"/>
  </si>
  <si>
    <t>612亩 流转期限14年</t>
    <phoneticPr fontId="2" type="noConversion"/>
  </si>
  <si>
    <t>岙底村土地流转项目</t>
    <phoneticPr fontId="16" type="noConversion"/>
  </si>
  <si>
    <t>阜山乡岙底村</t>
    <phoneticPr fontId="16" type="noConversion"/>
  </si>
  <si>
    <t>256.94亩  流转期限11年</t>
    <phoneticPr fontId="2" type="noConversion"/>
  </si>
  <si>
    <t>贵岙乡</t>
    <phoneticPr fontId="2" type="noConversion"/>
  </si>
  <si>
    <t>土地流转</t>
    <phoneticPr fontId="2" type="noConversion"/>
  </si>
  <si>
    <t>土地流转</t>
    <phoneticPr fontId="16" type="noConversion"/>
  </si>
  <si>
    <t>青田县金岳道家庭农场</t>
    <phoneticPr fontId="2" type="noConversion"/>
  </si>
  <si>
    <t>贵岙乡大双坑村</t>
    <phoneticPr fontId="16" type="noConversion"/>
  </si>
  <si>
    <t>金岳道15869229716</t>
    <phoneticPr fontId="16" type="noConversion"/>
  </si>
  <si>
    <t>280亩 流转期限25年</t>
    <phoneticPr fontId="16" type="noConversion"/>
  </si>
  <si>
    <t>60亩</t>
    <phoneticPr fontId="8" type="noConversion"/>
  </si>
  <si>
    <t>合计</t>
    <phoneticPr fontId="8" type="noConversion"/>
  </si>
  <si>
    <t>留松远13867098558</t>
    <phoneticPr fontId="9" type="noConversion"/>
  </si>
  <si>
    <t>停车场面积1069.69平方米、长廊95.2米、游步道长度1055米、凉亭2个，道路指示牌4个、果皮箱10个、户外休闲座椅2套，总投资73.4429万元。</t>
    <phoneticPr fontId="8" type="noConversion"/>
  </si>
  <si>
    <t>补助3年</t>
    <phoneticPr fontId="8" type="noConversion"/>
  </si>
  <si>
    <t>2017-2018年高效生态农业发展项目（一类项目）资金下达表（第三批）</t>
    <phoneticPr fontId="2" type="noConversion"/>
  </si>
  <si>
    <t>赖建兵
15925799588</t>
    <phoneticPr fontId="8" type="noConversion"/>
  </si>
  <si>
    <t>陈建雄15906782999</t>
    <phoneticPr fontId="16" type="noConversion"/>
  </si>
  <si>
    <t>张艮伟15990850393/520393</t>
    <phoneticPr fontId="16" type="noConversion"/>
  </si>
  <si>
    <t>张金林13567616377</t>
    <phoneticPr fontId="2" type="noConversion"/>
  </si>
  <si>
    <t>洪长光
15957844828</t>
    <phoneticPr fontId="8" type="noConversion"/>
  </si>
  <si>
    <t>210*300=63000
210*280=58800
2105*260=54600</t>
    <phoneticPr fontId="8" type="noConversion"/>
  </si>
  <si>
    <t>2018年205亩
2019年205亩</t>
    <phoneticPr fontId="8" type="noConversion"/>
  </si>
  <si>
    <t>2018年210亩
2019年210亩
2020年210亩</t>
    <phoneticPr fontId="8" type="noConversion"/>
  </si>
  <si>
    <t>瓯南街道
平风寨村</t>
    <phoneticPr fontId="2" type="noConversion"/>
  </si>
  <si>
    <t>三溪口
街道</t>
    <phoneticPr fontId="5" type="noConversion"/>
  </si>
</sst>
</file>

<file path=xl/styles.xml><?xml version="1.0" encoding="utf-8"?>
<styleSheet xmlns="http://schemas.openxmlformats.org/spreadsheetml/2006/main">
  <numFmts count="3">
    <numFmt numFmtId="176" formatCode="0_ "/>
    <numFmt numFmtId="177" formatCode="0.0000_);[Red]\(0.0000\)"/>
    <numFmt numFmtId="178" formatCode="0.0000;[Red]0.0000"/>
  </numFmts>
  <fonts count="20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仿宋_GB2312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0"/>
      <color theme="1"/>
      <name val="仿宋_GB2312"/>
      <family val="3"/>
      <charset val="134"/>
    </font>
    <font>
      <sz val="20"/>
      <color theme="1"/>
      <name val="方正小标宋简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仿宋_GB2312"/>
      <family val="3"/>
      <charset val="134"/>
    </font>
    <font>
      <sz val="11"/>
      <color rgb="FFFF0000"/>
      <name val="仿宋_GB2312"/>
      <family val="3"/>
      <charset val="134"/>
    </font>
    <font>
      <b/>
      <sz val="11"/>
      <color theme="1"/>
      <name val="仿宋_GB2312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0"/>
      <color rgb="FF7030A0"/>
      <name val="仿宋_GB2312"/>
      <family val="3"/>
      <charset val="134"/>
    </font>
    <font>
      <sz val="11"/>
      <color rgb="FF7030A0"/>
      <name val="仿宋_GB2312"/>
      <family val="3"/>
      <charset val="134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9"/>
      <color theme="1"/>
      <name val="仿宋_GB2312"/>
      <family val="3"/>
      <charset val="134"/>
    </font>
    <font>
      <sz val="11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13" fillId="2" borderId="0" xfId="0" applyFont="1" applyFill="1">
      <alignment vertical="center"/>
    </xf>
    <xf numFmtId="0" fontId="6" fillId="0" borderId="0" xfId="0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11" fillId="0" borderId="0" xfId="0" applyFont="1" applyFill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5" fillId="0" borderId="0" xfId="0" applyFont="1" applyFill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4" fillId="0" borderId="0" xfId="0" applyFont="1" applyFill="1">
      <alignment vertical="center"/>
    </xf>
    <xf numFmtId="176" fontId="3" fillId="0" borderId="0" xfId="0" applyNumberFormat="1" applyFont="1" applyFill="1" applyAlignment="1">
      <alignment horizontal="center" vertical="center" wrapText="1"/>
    </xf>
    <xf numFmtId="176" fontId="6" fillId="0" borderId="1" xfId="1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 wrapText="1"/>
    </xf>
    <xf numFmtId="177" fontId="6" fillId="0" borderId="1" xfId="1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10" fillId="3" borderId="0" xfId="0" applyFont="1" applyFill="1">
      <alignment vertical="center"/>
    </xf>
    <xf numFmtId="176" fontId="13" fillId="0" borderId="1" xfId="0" applyNumberFormat="1" applyFont="1" applyFill="1" applyBorder="1" applyAlignment="1">
      <alignment horizontal="center" vertical="center"/>
    </xf>
    <xf numFmtId="177" fontId="1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9" fillId="0" borderId="0" xfId="0" applyFont="1" applyFill="1">
      <alignment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176" fontId="3" fillId="0" borderId="5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3" xfId="2"/>
    <cellStyle name="常规 4" xfId="3"/>
    <cellStyle name="常规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view="pageBreakPreview" topLeftCell="A4" zoomScaleSheetLayoutView="100" workbookViewId="0">
      <pane xSplit="1" topLeftCell="B1" activePane="topRight" state="frozen"/>
      <selection activeCell="A136" sqref="A136"/>
      <selection pane="topRight" activeCell="B19" sqref="B19"/>
    </sheetView>
  </sheetViews>
  <sheetFormatPr defaultRowHeight="13.5"/>
  <cols>
    <col min="1" max="1" width="5.75" style="33" customWidth="1"/>
    <col min="2" max="2" width="8.375" style="7" customWidth="1"/>
    <col min="3" max="3" width="11.625" style="7" customWidth="1"/>
    <col min="4" max="4" width="17.25" style="7" customWidth="1"/>
    <col min="5" max="5" width="19.25" style="7" customWidth="1"/>
    <col min="6" max="6" width="13.875" style="7" customWidth="1"/>
    <col min="7" max="7" width="0.125" style="7" customWidth="1"/>
    <col min="8" max="8" width="16.75" style="7" customWidth="1"/>
    <col min="9" max="9" width="20.25" style="7" bestFit="1" customWidth="1"/>
    <col min="10" max="10" width="21" style="5" hidden="1" customWidth="1"/>
    <col min="11" max="11" width="4.5" style="5" hidden="1" customWidth="1"/>
    <col min="12" max="12" width="11.125" style="16" hidden="1" customWidth="1"/>
    <col min="13" max="13" width="6.75" style="16" hidden="1" customWidth="1"/>
    <col min="14" max="14" width="11.5" style="25" customWidth="1"/>
    <col min="15" max="15" width="18.125" style="16" customWidth="1"/>
  </cols>
  <sheetData>
    <row r="1" spans="1:15">
      <c r="A1" s="8" t="s">
        <v>102</v>
      </c>
      <c r="B1" s="8"/>
    </row>
    <row r="2" spans="1:15" ht="21" customHeight="1">
      <c r="A2" s="39" t="s">
        <v>132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s="1" customFormat="1" ht="39.75" customHeight="1">
      <c r="A3" s="6" t="s">
        <v>71</v>
      </c>
      <c r="B3" s="3" t="s">
        <v>8</v>
      </c>
      <c r="C3" s="3" t="s">
        <v>0</v>
      </c>
      <c r="D3" s="3" t="s">
        <v>1</v>
      </c>
      <c r="E3" s="3" t="s">
        <v>2</v>
      </c>
      <c r="F3" s="3" t="s">
        <v>3</v>
      </c>
      <c r="G3" s="3" t="s">
        <v>9</v>
      </c>
      <c r="H3" s="3" t="s">
        <v>52</v>
      </c>
      <c r="I3" s="3" t="s">
        <v>97</v>
      </c>
      <c r="J3" s="3"/>
      <c r="K3" s="3"/>
      <c r="L3" s="17" t="s">
        <v>98</v>
      </c>
      <c r="M3" s="17"/>
      <c r="N3" s="26" t="s">
        <v>108</v>
      </c>
      <c r="O3" s="17" t="s">
        <v>99</v>
      </c>
    </row>
    <row r="4" spans="1:15" s="9" customFormat="1" ht="34.5" customHeight="1">
      <c r="A4" s="10">
        <v>1</v>
      </c>
      <c r="B4" s="2" t="s">
        <v>21</v>
      </c>
      <c r="C4" s="2" t="s">
        <v>22</v>
      </c>
      <c r="D4" s="2" t="s">
        <v>23</v>
      </c>
      <c r="E4" s="32" t="s">
        <v>24</v>
      </c>
      <c r="F4" s="32" t="s">
        <v>25</v>
      </c>
      <c r="G4" s="2" t="s">
        <v>133</v>
      </c>
      <c r="H4" s="2" t="s">
        <v>26</v>
      </c>
      <c r="I4" s="2" t="s">
        <v>104</v>
      </c>
      <c r="J4" s="2">
        <v>2091.2399999999998</v>
      </c>
      <c r="K4" s="2">
        <v>80</v>
      </c>
      <c r="L4" s="18">
        <f t="shared" ref="L4:L9" si="0">J4*K4</f>
        <v>167299.19999999998</v>
      </c>
      <c r="M4" s="18">
        <v>10000</v>
      </c>
      <c r="N4" s="27">
        <f>L4/M4</f>
        <v>16.72992</v>
      </c>
      <c r="O4" s="34"/>
    </row>
    <row r="5" spans="1:15" s="9" customFormat="1" ht="34.5" customHeight="1">
      <c r="A5" s="10">
        <v>2</v>
      </c>
      <c r="B5" s="2" t="s">
        <v>21</v>
      </c>
      <c r="C5" s="2" t="s">
        <v>22</v>
      </c>
      <c r="D5" s="2" t="s">
        <v>27</v>
      </c>
      <c r="E5" s="32" t="s">
        <v>24</v>
      </c>
      <c r="F5" s="32" t="s">
        <v>25</v>
      </c>
      <c r="G5" s="2" t="s">
        <v>133</v>
      </c>
      <c r="H5" s="2" t="s">
        <v>28</v>
      </c>
      <c r="I5" s="2" t="s">
        <v>105</v>
      </c>
      <c r="J5" s="2">
        <v>3306.7</v>
      </c>
      <c r="K5" s="2">
        <v>80</v>
      </c>
      <c r="L5" s="18">
        <f t="shared" si="0"/>
        <v>264536</v>
      </c>
      <c r="M5" s="18">
        <v>10000</v>
      </c>
      <c r="N5" s="27">
        <f t="shared" ref="N5:N22" si="1">L5/M5</f>
        <v>26.453600000000002</v>
      </c>
      <c r="O5" s="34"/>
    </row>
    <row r="6" spans="1:15" s="11" customFormat="1" ht="33.75" customHeight="1">
      <c r="A6" s="10">
        <v>3</v>
      </c>
      <c r="B6" s="2" t="s">
        <v>10</v>
      </c>
      <c r="C6" s="2" t="s">
        <v>6</v>
      </c>
      <c r="D6" s="2" t="s">
        <v>72</v>
      </c>
      <c r="E6" s="32" t="s">
        <v>69</v>
      </c>
      <c r="F6" s="2" t="s">
        <v>77</v>
      </c>
      <c r="G6" s="2" t="s">
        <v>134</v>
      </c>
      <c r="H6" s="32" t="s">
        <v>78</v>
      </c>
      <c r="I6" s="2" t="s">
        <v>90</v>
      </c>
      <c r="J6" s="24">
        <v>500</v>
      </c>
      <c r="K6" s="24">
        <v>50</v>
      </c>
      <c r="L6" s="18">
        <f t="shared" si="0"/>
        <v>25000</v>
      </c>
      <c r="M6" s="18">
        <v>10000</v>
      </c>
      <c r="N6" s="31">
        <f t="shared" si="1"/>
        <v>2.5</v>
      </c>
      <c r="O6" s="18"/>
    </row>
    <row r="7" spans="1:15" s="9" customFormat="1" ht="31.5" customHeight="1">
      <c r="A7" s="10">
        <v>4</v>
      </c>
      <c r="B7" s="2" t="s">
        <v>33</v>
      </c>
      <c r="C7" s="2" t="s">
        <v>6</v>
      </c>
      <c r="D7" s="2" t="s">
        <v>81</v>
      </c>
      <c r="E7" s="2" t="s">
        <v>73</v>
      </c>
      <c r="F7" s="2" t="s">
        <v>82</v>
      </c>
      <c r="G7" s="2" t="s">
        <v>135</v>
      </c>
      <c r="H7" s="32" t="s">
        <v>83</v>
      </c>
      <c r="I7" s="2" t="s">
        <v>87</v>
      </c>
      <c r="J7" s="24">
        <v>685.89499999999998</v>
      </c>
      <c r="K7" s="24">
        <v>50</v>
      </c>
      <c r="L7" s="18">
        <f t="shared" si="0"/>
        <v>34294.75</v>
      </c>
      <c r="M7" s="18">
        <v>10000</v>
      </c>
      <c r="N7" s="27">
        <f t="shared" si="1"/>
        <v>3.4294750000000001</v>
      </c>
      <c r="O7" s="34"/>
    </row>
    <row r="8" spans="1:15" s="9" customFormat="1" ht="30" customHeight="1">
      <c r="A8" s="10">
        <v>5</v>
      </c>
      <c r="B8" s="2" t="s">
        <v>33</v>
      </c>
      <c r="C8" s="2" t="s">
        <v>6</v>
      </c>
      <c r="D8" s="2" t="s">
        <v>55</v>
      </c>
      <c r="E8" s="32" t="s">
        <v>74</v>
      </c>
      <c r="F8" s="2" t="s">
        <v>56</v>
      </c>
      <c r="G8" s="2" t="s">
        <v>136</v>
      </c>
      <c r="H8" s="32" t="s">
        <v>34</v>
      </c>
      <c r="I8" s="2" t="s">
        <v>88</v>
      </c>
      <c r="J8" s="24">
        <v>798.005</v>
      </c>
      <c r="K8" s="24">
        <v>50</v>
      </c>
      <c r="L8" s="18">
        <f t="shared" si="0"/>
        <v>39900.25</v>
      </c>
      <c r="M8" s="18">
        <v>10000</v>
      </c>
      <c r="N8" s="27">
        <f t="shared" si="1"/>
        <v>3.9900250000000002</v>
      </c>
      <c r="O8" s="34"/>
    </row>
    <row r="9" spans="1:15" s="9" customFormat="1" ht="31.5" customHeight="1">
      <c r="A9" s="10">
        <v>6</v>
      </c>
      <c r="B9" s="2" t="s">
        <v>35</v>
      </c>
      <c r="C9" s="2" t="s">
        <v>4</v>
      </c>
      <c r="D9" s="2" t="s">
        <v>84</v>
      </c>
      <c r="E9" s="32" t="s">
        <v>75</v>
      </c>
      <c r="F9" s="2" t="s">
        <v>85</v>
      </c>
      <c r="G9" s="2" t="s">
        <v>137</v>
      </c>
      <c r="H9" s="2" t="s">
        <v>86</v>
      </c>
      <c r="I9" s="2" t="s">
        <v>92</v>
      </c>
      <c r="J9" s="24">
        <v>59.040999999999997</v>
      </c>
      <c r="K9" s="24">
        <v>500</v>
      </c>
      <c r="L9" s="18">
        <f t="shared" si="0"/>
        <v>29520.5</v>
      </c>
      <c r="M9" s="18">
        <v>10000</v>
      </c>
      <c r="N9" s="27">
        <f t="shared" si="1"/>
        <v>2.9520499999999998</v>
      </c>
      <c r="O9" s="18"/>
    </row>
    <row r="10" spans="1:15" s="13" customFormat="1" ht="44.25" customHeight="1">
      <c r="A10" s="10">
        <v>7</v>
      </c>
      <c r="B10" s="2" t="s">
        <v>36</v>
      </c>
      <c r="C10" s="2" t="s">
        <v>13</v>
      </c>
      <c r="D10" s="2" t="s">
        <v>14</v>
      </c>
      <c r="E10" s="32" t="s">
        <v>70</v>
      </c>
      <c r="F10" s="32" t="s">
        <v>11</v>
      </c>
      <c r="G10" s="2" t="s">
        <v>15</v>
      </c>
      <c r="H10" s="2" t="s">
        <v>37</v>
      </c>
      <c r="I10" s="2" t="s">
        <v>140</v>
      </c>
      <c r="J10" s="37" t="s">
        <v>138</v>
      </c>
      <c r="K10" s="38"/>
      <c r="L10" s="18">
        <v>176400</v>
      </c>
      <c r="M10" s="18">
        <v>10000</v>
      </c>
      <c r="N10" s="27">
        <f t="shared" si="1"/>
        <v>17.64</v>
      </c>
      <c r="O10" s="18"/>
    </row>
    <row r="11" spans="1:15" s="13" customFormat="1" ht="38.25" customHeight="1">
      <c r="A11" s="10">
        <v>8</v>
      </c>
      <c r="B11" s="2" t="s">
        <v>36</v>
      </c>
      <c r="C11" s="2" t="s">
        <v>13</v>
      </c>
      <c r="D11" s="2" t="s">
        <v>38</v>
      </c>
      <c r="E11" s="32" t="s">
        <v>65</v>
      </c>
      <c r="F11" s="32" t="s">
        <v>93</v>
      </c>
      <c r="G11" s="2" t="s">
        <v>12</v>
      </c>
      <c r="H11" s="2" t="s">
        <v>16</v>
      </c>
      <c r="I11" s="2" t="s">
        <v>139</v>
      </c>
      <c r="J11" s="37" t="s">
        <v>101</v>
      </c>
      <c r="K11" s="38"/>
      <c r="L11" s="18">
        <v>118900</v>
      </c>
      <c r="M11" s="18">
        <v>10000</v>
      </c>
      <c r="N11" s="27">
        <f t="shared" si="1"/>
        <v>11.89</v>
      </c>
      <c r="O11" s="18"/>
    </row>
    <row r="12" spans="1:15" s="9" customFormat="1" ht="38.25" customHeight="1">
      <c r="A12" s="10">
        <v>9</v>
      </c>
      <c r="B12" s="2" t="s">
        <v>39</v>
      </c>
      <c r="C12" s="2" t="s">
        <v>32</v>
      </c>
      <c r="D12" s="2" t="s">
        <v>17</v>
      </c>
      <c r="E12" s="32" t="s">
        <v>76</v>
      </c>
      <c r="F12" s="32" t="s">
        <v>18</v>
      </c>
      <c r="G12" s="2" t="s">
        <v>19</v>
      </c>
      <c r="H12" s="2" t="s">
        <v>20</v>
      </c>
      <c r="I12" s="2" t="s">
        <v>94</v>
      </c>
      <c r="J12" s="24">
        <v>1387.04</v>
      </c>
      <c r="K12" s="24">
        <v>50</v>
      </c>
      <c r="L12" s="18">
        <f>J12*K12</f>
        <v>69352</v>
      </c>
      <c r="M12" s="18">
        <v>10000</v>
      </c>
      <c r="N12" s="27">
        <f t="shared" si="1"/>
        <v>6.9352</v>
      </c>
      <c r="O12" s="18"/>
    </row>
    <row r="13" spans="1:15" s="11" customFormat="1" ht="37.5" customHeight="1">
      <c r="A13" s="10">
        <v>10</v>
      </c>
      <c r="B13" s="2" t="s">
        <v>40</v>
      </c>
      <c r="C13" s="2" t="s">
        <v>32</v>
      </c>
      <c r="D13" s="2" t="s">
        <v>41</v>
      </c>
      <c r="E13" s="32" t="s">
        <v>42</v>
      </c>
      <c r="F13" s="32" t="s">
        <v>53</v>
      </c>
      <c r="G13" s="2" t="s">
        <v>43</v>
      </c>
      <c r="H13" s="2" t="s">
        <v>44</v>
      </c>
      <c r="I13" s="2" t="s">
        <v>95</v>
      </c>
      <c r="J13" s="24">
        <v>576.14300000000003</v>
      </c>
      <c r="K13" s="24">
        <v>50</v>
      </c>
      <c r="L13" s="18">
        <f>J13*K13</f>
        <v>28807.15</v>
      </c>
      <c r="M13" s="18">
        <v>10000</v>
      </c>
      <c r="N13" s="27">
        <f t="shared" si="1"/>
        <v>2.8807150000000004</v>
      </c>
      <c r="O13" s="18"/>
    </row>
    <row r="14" spans="1:15" s="20" customFormat="1" ht="40.5" customHeight="1">
      <c r="A14" s="10">
        <v>11</v>
      </c>
      <c r="B14" s="2" t="s">
        <v>40</v>
      </c>
      <c r="C14" s="12" t="s">
        <v>45</v>
      </c>
      <c r="D14" s="2" t="s">
        <v>46</v>
      </c>
      <c r="E14" s="32" t="s">
        <v>47</v>
      </c>
      <c r="F14" s="2" t="s">
        <v>48</v>
      </c>
      <c r="G14" s="2" t="s">
        <v>129</v>
      </c>
      <c r="H14" s="2" t="s">
        <v>49</v>
      </c>
      <c r="I14" s="2" t="s">
        <v>66</v>
      </c>
      <c r="J14" s="24">
        <v>2528.6849999999999</v>
      </c>
      <c r="K14" s="19">
        <v>50</v>
      </c>
      <c r="L14" s="18">
        <f>J14*K14</f>
        <v>126434.25</v>
      </c>
      <c r="M14" s="18">
        <v>10000</v>
      </c>
      <c r="N14" s="27">
        <f t="shared" si="1"/>
        <v>12.643425000000001</v>
      </c>
      <c r="O14" s="18"/>
    </row>
    <row r="15" spans="1:15" s="20" customFormat="1" ht="198.75" customHeight="1">
      <c r="A15" s="10">
        <v>12</v>
      </c>
      <c r="B15" s="2" t="s">
        <v>40</v>
      </c>
      <c r="C15" s="12" t="s">
        <v>91</v>
      </c>
      <c r="D15" s="2" t="s">
        <v>67</v>
      </c>
      <c r="E15" s="32" t="s">
        <v>68</v>
      </c>
      <c r="F15" s="2" t="s">
        <v>141</v>
      </c>
      <c r="G15" s="12" t="s">
        <v>43</v>
      </c>
      <c r="H15" s="32" t="s">
        <v>106</v>
      </c>
      <c r="I15" s="32" t="s">
        <v>130</v>
      </c>
      <c r="J15" s="21"/>
      <c r="K15" s="22"/>
      <c r="L15" s="18">
        <v>500000</v>
      </c>
      <c r="M15" s="18">
        <v>10000</v>
      </c>
      <c r="N15" s="31">
        <v>25</v>
      </c>
      <c r="O15" s="23" t="s">
        <v>107</v>
      </c>
    </row>
    <row r="16" spans="1:15" s="11" customFormat="1" ht="39.75" customHeight="1">
      <c r="A16" s="10">
        <v>13</v>
      </c>
      <c r="B16" s="2" t="s">
        <v>142</v>
      </c>
      <c r="C16" s="2" t="s">
        <v>32</v>
      </c>
      <c r="D16" s="32" t="s">
        <v>57</v>
      </c>
      <c r="E16" s="32" t="s">
        <v>58</v>
      </c>
      <c r="F16" s="32" t="s">
        <v>103</v>
      </c>
      <c r="G16" s="2" t="s">
        <v>59</v>
      </c>
      <c r="H16" s="2" t="s">
        <v>29</v>
      </c>
      <c r="I16" s="2" t="s">
        <v>60</v>
      </c>
      <c r="J16" s="24">
        <v>1214.55</v>
      </c>
      <c r="K16" s="14">
        <v>50</v>
      </c>
      <c r="L16" s="18">
        <f>J16*K16</f>
        <v>60727.5</v>
      </c>
      <c r="M16" s="18">
        <v>10000</v>
      </c>
      <c r="N16" s="27">
        <f t="shared" si="1"/>
        <v>6.0727500000000001</v>
      </c>
      <c r="O16" s="18"/>
    </row>
    <row r="17" spans="1:15" s="11" customFormat="1" ht="28.5" customHeight="1">
      <c r="A17" s="10">
        <v>14</v>
      </c>
      <c r="B17" s="2" t="s">
        <v>142</v>
      </c>
      <c r="C17" s="2" t="s">
        <v>54</v>
      </c>
      <c r="D17" s="32" t="s">
        <v>61</v>
      </c>
      <c r="E17" s="32" t="s">
        <v>79</v>
      </c>
      <c r="F17" s="32" t="s">
        <v>62</v>
      </c>
      <c r="G17" s="2" t="s">
        <v>63</v>
      </c>
      <c r="H17" s="2" t="s">
        <v>64</v>
      </c>
      <c r="I17" s="2" t="s">
        <v>100</v>
      </c>
      <c r="J17" s="24">
        <v>60.52</v>
      </c>
      <c r="K17" s="24">
        <v>200</v>
      </c>
      <c r="L17" s="18">
        <f>J17*K17</f>
        <v>12104</v>
      </c>
      <c r="M17" s="18">
        <v>10000</v>
      </c>
      <c r="N17" s="27">
        <f t="shared" si="1"/>
        <v>1.2103999999999999</v>
      </c>
      <c r="O17" s="18"/>
    </row>
    <row r="18" spans="1:15" s="15" customFormat="1" ht="32.25" customHeight="1">
      <c r="A18" s="10">
        <v>15</v>
      </c>
      <c r="B18" s="2" t="s">
        <v>50</v>
      </c>
      <c r="C18" s="2" t="s">
        <v>51</v>
      </c>
      <c r="D18" s="32" t="s">
        <v>7</v>
      </c>
      <c r="E18" s="32" t="s">
        <v>80</v>
      </c>
      <c r="F18" s="32" t="s">
        <v>30</v>
      </c>
      <c r="G18" s="2">
        <v>13587171268</v>
      </c>
      <c r="H18" s="2" t="s">
        <v>31</v>
      </c>
      <c r="I18" s="2" t="s">
        <v>96</v>
      </c>
      <c r="J18" s="24"/>
      <c r="K18" s="35"/>
      <c r="L18" s="36">
        <v>100000</v>
      </c>
      <c r="M18" s="18">
        <v>10000</v>
      </c>
      <c r="N18" s="31">
        <f t="shared" si="1"/>
        <v>10</v>
      </c>
      <c r="O18" s="36"/>
    </row>
    <row r="19" spans="1:15" s="28" customFormat="1" ht="27.75" customHeight="1">
      <c r="A19" s="10">
        <v>16</v>
      </c>
      <c r="B19" s="2" t="s">
        <v>10</v>
      </c>
      <c r="C19" s="2" t="s">
        <v>5</v>
      </c>
      <c r="D19" s="32" t="s">
        <v>109</v>
      </c>
      <c r="E19" s="32" t="s">
        <v>110</v>
      </c>
      <c r="F19" s="32" t="s">
        <v>111</v>
      </c>
      <c r="G19" s="2" t="s">
        <v>112</v>
      </c>
      <c r="H19" s="2" t="s">
        <v>89</v>
      </c>
      <c r="I19" s="40" t="s">
        <v>113</v>
      </c>
      <c r="J19" s="43"/>
      <c r="K19" s="43"/>
      <c r="L19" s="46">
        <v>290000</v>
      </c>
      <c r="M19" s="46">
        <v>10000</v>
      </c>
      <c r="N19" s="49">
        <f t="shared" si="1"/>
        <v>29</v>
      </c>
      <c r="O19" s="46" t="s">
        <v>131</v>
      </c>
    </row>
    <row r="20" spans="1:15" s="28" customFormat="1" ht="27.75" customHeight="1">
      <c r="A20" s="10">
        <v>17</v>
      </c>
      <c r="B20" s="2" t="s">
        <v>10</v>
      </c>
      <c r="C20" s="2" t="s">
        <v>5</v>
      </c>
      <c r="D20" s="32" t="s">
        <v>114</v>
      </c>
      <c r="E20" s="32" t="s">
        <v>115</v>
      </c>
      <c r="F20" s="32" t="s">
        <v>77</v>
      </c>
      <c r="G20" s="2" t="s">
        <v>112</v>
      </c>
      <c r="H20" s="2" t="s">
        <v>116</v>
      </c>
      <c r="I20" s="41"/>
      <c r="J20" s="44"/>
      <c r="K20" s="44"/>
      <c r="L20" s="47"/>
      <c r="M20" s="47"/>
      <c r="N20" s="50"/>
      <c r="O20" s="47"/>
    </row>
    <row r="21" spans="1:15" s="28" customFormat="1" ht="27.75" customHeight="1">
      <c r="A21" s="10">
        <v>18</v>
      </c>
      <c r="B21" s="2" t="s">
        <v>10</v>
      </c>
      <c r="C21" s="2" t="s">
        <v>5</v>
      </c>
      <c r="D21" s="32" t="s">
        <v>117</v>
      </c>
      <c r="E21" s="32" t="s">
        <v>115</v>
      </c>
      <c r="F21" s="32" t="s">
        <v>118</v>
      </c>
      <c r="G21" s="2" t="s">
        <v>112</v>
      </c>
      <c r="H21" s="2" t="s">
        <v>119</v>
      </c>
      <c r="I21" s="42"/>
      <c r="J21" s="45"/>
      <c r="K21" s="45"/>
      <c r="L21" s="48"/>
      <c r="M21" s="48"/>
      <c r="N21" s="51"/>
      <c r="O21" s="48"/>
    </row>
    <row r="22" spans="1:15" s="28" customFormat="1" ht="35.25" customHeight="1">
      <c r="A22" s="10">
        <v>19</v>
      </c>
      <c r="B22" s="2" t="s">
        <v>120</v>
      </c>
      <c r="C22" s="2" t="s">
        <v>121</v>
      </c>
      <c r="D22" s="32" t="s">
        <v>122</v>
      </c>
      <c r="E22" s="32" t="s">
        <v>123</v>
      </c>
      <c r="F22" s="32" t="s">
        <v>124</v>
      </c>
      <c r="G22" s="2" t="s">
        <v>125</v>
      </c>
      <c r="H22" s="2" t="s">
        <v>126</v>
      </c>
      <c r="I22" s="2" t="s">
        <v>127</v>
      </c>
      <c r="J22" s="24"/>
      <c r="K22" s="24"/>
      <c r="L22" s="18">
        <v>12000</v>
      </c>
      <c r="M22" s="18">
        <v>10000</v>
      </c>
      <c r="N22" s="31">
        <f t="shared" si="1"/>
        <v>1.2</v>
      </c>
      <c r="O22" s="18" t="s">
        <v>131</v>
      </c>
    </row>
    <row r="23" spans="1:15" s="4" customFormat="1" ht="26.25" customHeight="1">
      <c r="A23" s="52" t="s">
        <v>128</v>
      </c>
      <c r="B23" s="54"/>
      <c r="C23" s="54"/>
      <c r="D23" s="53"/>
      <c r="E23" s="24"/>
      <c r="F23" s="24"/>
      <c r="G23" s="24"/>
      <c r="H23" s="24"/>
      <c r="I23" s="24"/>
      <c r="J23" s="6"/>
      <c r="K23" s="6"/>
      <c r="L23" s="29">
        <f>SUM(L4:L22)</f>
        <v>2055275.6</v>
      </c>
      <c r="M23" s="18"/>
      <c r="N23" s="30">
        <f>SUM(N4:N22)</f>
        <v>180.52755999999999</v>
      </c>
      <c r="O23" s="29"/>
    </row>
  </sheetData>
  <autoFilter ref="A3:O23"/>
  <mergeCells count="11">
    <mergeCell ref="J10:K10"/>
    <mergeCell ref="J11:K11"/>
    <mergeCell ref="A2:O2"/>
    <mergeCell ref="I19:I21"/>
    <mergeCell ref="J19:J21"/>
    <mergeCell ref="K19:K21"/>
    <mergeCell ref="L19:L21"/>
    <mergeCell ref="O19:O21"/>
    <mergeCell ref="M19:M21"/>
    <mergeCell ref="N19:N21"/>
    <mergeCell ref="A23:D23"/>
  </mergeCells>
  <phoneticPr fontId="8" type="noConversion"/>
  <printOptions horizontalCentered="1"/>
  <pageMargins left="0.31496062992125984" right="0.31496062992125984" top="0.55118110236220474" bottom="0.35433070866141736" header="0.31496062992125984" footer="0.31496062992125984"/>
  <pageSetup paperSize="9" orientation="landscape" r:id="rId1"/>
  <headerFooter>
    <oddFooter xml:space="preserve">&amp;C  &amp;P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通过验收19</vt:lpstr>
      <vt:lpstr>Sheet3</vt:lpstr>
      <vt:lpstr>通过验收19!Print_Area</vt:lpstr>
      <vt:lpstr>通过验收19!Print_Titles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青田农业局文书</cp:lastModifiedBy>
  <cp:lastPrinted>2020-09-15T00:42:49Z</cp:lastPrinted>
  <dcterms:created xsi:type="dcterms:W3CDTF">2019-02-22T05:11:28Z</dcterms:created>
  <dcterms:modified xsi:type="dcterms:W3CDTF">2020-09-15T00:42:50Z</dcterms:modified>
</cp:coreProperties>
</file>